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tabilité\"/>
    </mc:Choice>
  </mc:AlternateContent>
  <workbookProtection lockStructure="1"/>
  <bookViews>
    <workbookView xWindow="0" yWindow="0" windowWidth="28800" windowHeight="12330"/>
  </bookViews>
  <sheets>
    <sheet name="Amortissement linéaire" sheetId="1" r:id="rId1"/>
    <sheet name="exemple" sheetId="4" r:id="rId2"/>
    <sheet name="comptes" sheetId="3" r:id="rId3"/>
  </sheets>
  <calcPr calcId="162913"/>
</workbook>
</file>

<file path=xl/calcChain.xml><?xml version="1.0" encoding="utf-8"?>
<calcChain xmlns="http://schemas.openxmlformats.org/spreadsheetml/2006/main">
  <c r="G21" i="4" l="1"/>
  <c r="B21" i="4"/>
  <c r="A21" i="4"/>
  <c r="H18" i="4"/>
  <c r="B18" i="4"/>
  <c r="C21" i="4" s="1"/>
  <c r="D21" i="4" s="1"/>
  <c r="A3" i="3"/>
  <c r="A4" i="3"/>
  <c r="A5" i="3"/>
  <c r="A6" i="3"/>
  <c r="A7" i="3"/>
  <c r="A8" i="3"/>
  <c r="A9" i="3"/>
  <c r="A2" i="3"/>
  <c r="E21" i="4" l="1"/>
  <c r="G22" i="4"/>
  <c r="B21" i="1"/>
  <c r="H18" i="1"/>
  <c r="G21" i="1"/>
  <c r="G22" i="1" s="1"/>
  <c r="A21" i="1"/>
  <c r="B18" i="1"/>
  <c r="C22" i="4" l="1"/>
  <c r="D22" i="4" s="1"/>
  <c r="B22" i="4"/>
  <c r="G23" i="4"/>
  <c r="A22" i="4"/>
  <c r="C21" i="1"/>
  <c r="D21" i="1" s="1"/>
  <c r="E21" i="1" s="1"/>
  <c r="B22" i="1"/>
  <c r="C22" i="1"/>
  <c r="A22" i="1"/>
  <c r="G23" i="1"/>
  <c r="E22" i="4" l="1"/>
  <c r="A23" i="4"/>
  <c r="G24" i="4"/>
  <c r="B23" i="4"/>
  <c r="C23" i="4"/>
  <c r="D23" i="4" s="1"/>
  <c r="D22" i="1"/>
  <c r="E22" i="1" s="1"/>
  <c r="B23" i="1"/>
  <c r="G24" i="1"/>
  <c r="A23" i="1"/>
  <c r="C23" i="1"/>
  <c r="E23" i="4" l="1"/>
  <c r="C24" i="4"/>
  <c r="G25" i="4"/>
  <c r="A24" i="4"/>
  <c r="D24" i="4"/>
  <c r="E24" i="4" s="1"/>
  <c r="B24" i="4"/>
  <c r="D23" i="1"/>
  <c r="E23" i="1" s="1"/>
  <c r="G25" i="1"/>
  <c r="B24" i="1"/>
  <c r="C24" i="1"/>
  <c r="A24" i="1"/>
  <c r="E25" i="4" l="1"/>
  <c r="A25" i="4"/>
  <c r="B25" i="4"/>
  <c r="D25" i="4"/>
  <c r="C25" i="4"/>
  <c r="G26" i="4"/>
  <c r="D24" i="1"/>
  <c r="E24" i="1"/>
  <c r="B25" i="1"/>
  <c r="C25" i="1"/>
  <c r="G26" i="1"/>
  <c r="A25" i="1"/>
  <c r="C26" i="4" l="1"/>
  <c r="A26" i="4"/>
  <c r="G27" i="4"/>
  <c r="E26" i="4"/>
  <c r="D26" i="4"/>
  <c r="B26" i="4"/>
  <c r="D25" i="1"/>
  <c r="E25" i="1"/>
  <c r="B26" i="1"/>
  <c r="G27" i="1"/>
  <c r="C26" i="1"/>
  <c r="A26" i="1"/>
  <c r="D26" i="1" l="1"/>
  <c r="E26" i="1" s="1"/>
  <c r="E27" i="4"/>
  <c r="A27" i="4"/>
  <c r="G28" i="4"/>
  <c r="D27" i="4"/>
  <c r="C27" i="4"/>
  <c r="B27" i="4"/>
  <c r="B27" i="1"/>
  <c r="G28" i="1"/>
  <c r="A27" i="1"/>
  <c r="C27" i="1"/>
  <c r="D27" i="1" l="1"/>
  <c r="E27" i="1" s="1"/>
  <c r="C28" i="4"/>
  <c r="B28" i="4"/>
  <c r="E28" i="4"/>
  <c r="G29" i="4"/>
  <c r="D28" i="4"/>
  <c r="A28" i="4"/>
  <c r="A28" i="1"/>
  <c r="B28" i="1"/>
  <c r="G29" i="1"/>
  <c r="C28" i="1"/>
  <c r="D28" i="1" l="1"/>
  <c r="E28" i="1" s="1"/>
  <c r="E29" i="4"/>
  <c r="A29" i="4"/>
  <c r="G30" i="4"/>
  <c r="D29" i="4"/>
  <c r="C29" i="4"/>
  <c r="B29" i="4"/>
  <c r="A29" i="1"/>
  <c r="G30" i="1"/>
  <c r="B29" i="1"/>
  <c r="C29" i="1"/>
  <c r="D29" i="1" l="1"/>
  <c r="E29" i="1" s="1"/>
  <c r="C30" i="4"/>
  <c r="B30" i="4"/>
  <c r="G31" i="4"/>
  <c r="D30" i="4"/>
  <c r="A30" i="4"/>
  <c r="E30" i="4"/>
  <c r="B30" i="1"/>
  <c r="A30" i="1"/>
  <c r="C30" i="1"/>
  <c r="G31" i="1"/>
  <c r="D30" i="1" l="1"/>
  <c r="E31" i="4"/>
  <c r="A31" i="4"/>
  <c r="G32" i="4"/>
  <c r="D31" i="4"/>
  <c r="C31" i="4"/>
  <c r="B31" i="4"/>
  <c r="E30" i="1"/>
  <c r="A31" i="1"/>
  <c r="G32" i="1"/>
  <c r="B31" i="1"/>
  <c r="C31" i="1"/>
  <c r="D31" i="1" s="1"/>
  <c r="C32" i="4" l="1"/>
  <c r="B32" i="4"/>
  <c r="E32" i="4"/>
  <c r="G33" i="4"/>
  <c r="D32" i="4"/>
  <c r="A32" i="4"/>
  <c r="E31" i="1"/>
  <c r="B32" i="1"/>
  <c r="A32" i="1"/>
  <c r="G33" i="1"/>
  <c r="C32" i="1"/>
  <c r="D32" i="1" s="1"/>
  <c r="E33" i="4" l="1"/>
  <c r="A33" i="4"/>
  <c r="G34" i="4"/>
  <c r="D33" i="4"/>
  <c r="C33" i="4"/>
  <c r="B33" i="4"/>
  <c r="E32" i="1"/>
  <c r="G34" i="1"/>
  <c r="C33" i="1"/>
  <c r="D33" i="1" s="1"/>
  <c r="B33" i="1"/>
  <c r="A33" i="1"/>
  <c r="C34" i="4" l="1"/>
  <c r="B34" i="4"/>
  <c r="G35" i="4"/>
  <c r="D34" i="4"/>
  <c r="A34" i="4"/>
  <c r="E34" i="4"/>
  <c r="E33" i="1"/>
  <c r="B34" i="1"/>
  <c r="A34" i="1"/>
  <c r="C34" i="1"/>
  <c r="D34" i="1" s="1"/>
  <c r="G35" i="1"/>
  <c r="E35" i="4" l="1"/>
  <c r="A35" i="4"/>
  <c r="G36" i="4"/>
  <c r="D35" i="4"/>
  <c r="C35" i="4"/>
  <c r="B35" i="4"/>
  <c r="E34" i="1"/>
  <c r="G36" i="1"/>
  <c r="C35" i="1"/>
  <c r="D35" i="1" s="1"/>
  <c r="A35" i="1"/>
  <c r="B35" i="1"/>
  <c r="C36" i="4" l="1"/>
  <c r="B36" i="4"/>
  <c r="A36" i="4"/>
  <c r="E36" i="4"/>
  <c r="G37" i="4"/>
  <c r="D36" i="4"/>
  <c r="E35" i="1"/>
  <c r="B36" i="1"/>
  <c r="A36" i="1"/>
  <c r="G37" i="1"/>
  <c r="C36" i="1"/>
  <c r="D36" i="1" s="1"/>
  <c r="E37" i="4" l="1"/>
  <c r="A37" i="4"/>
  <c r="G38" i="4"/>
  <c r="D37" i="4"/>
  <c r="B37" i="4"/>
  <c r="C37" i="4"/>
  <c r="E36" i="1"/>
  <c r="G38" i="1"/>
  <c r="C37" i="1"/>
  <c r="D37" i="1" s="1"/>
  <c r="B37" i="1"/>
  <c r="A37" i="1"/>
  <c r="C38" i="4" l="1"/>
  <c r="B38" i="4"/>
  <c r="E38" i="4"/>
  <c r="G39" i="4"/>
  <c r="D38" i="4"/>
  <c r="A38" i="4"/>
  <c r="E37" i="1"/>
  <c r="B38" i="1"/>
  <c r="A38" i="1"/>
  <c r="C38" i="1"/>
  <c r="D38" i="1" s="1"/>
  <c r="G39" i="1"/>
  <c r="E39" i="4" l="1"/>
  <c r="A39" i="4"/>
  <c r="G40" i="4"/>
  <c r="D39" i="4"/>
  <c r="C39" i="4"/>
  <c r="B39" i="4"/>
  <c r="E38" i="1"/>
  <c r="G40" i="1"/>
  <c r="C39" i="1"/>
  <c r="D39" i="1" s="1"/>
  <c r="A39" i="1"/>
  <c r="B39" i="1"/>
  <c r="C40" i="4" l="1"/>
  <c r="B40" i="4"/>
  <c r="A40" i="4"/>
  <c r="E40" i="4"/>
  <c r="G41" i="4"/>
  <c r="D40" i="4"/>
  <c r="E39" i="1"/>
  <c r="B40" i="1"/>
  <c r="A40" i="1"/>
  <c r="G41" i="1"/>
  <c r="C40" i="1"/>
  <c r="D40" i="1" s="1"/>
  <c r="E41" i="4" l="1"/>
  <c r="A41" i="4"/>
  <c r="G42" i="4"/>
  <c r="D41" i="4"/>
  <c r="B41" i="4"/>
  <c r="C41" i="4"/>
  <c r="E40" i="1"/>
  <c r="G42" i="1"/>
  <c r="C41" i="1"/>
  <c r="D41" i="1" s="1"/>
  <c r="B41" i="1"/>
  <c r="A41" i="1"/>
  <c r="C42" i="4" l="1"/>
  <c r="B42" i="4"/>
  <c r="E42" i="4"/>
  <c r="G43" i="4"/>
  <c r="D42" i="4"/>
  <c r="A42" i="4"/>
  <c r="E41" i="1"/>
  <c r="C42" i="1"/>
  <c r="B42" i="1"/>
  <c r="D42" i="1"/>
  <c r="G43" i="1"/>
  <c r="A42" i="1"/>
  <c r="E42" i="1"/>
  <c r="E43" i="4" l="1"/>
  <c r="A43" i="4"/>
  <c r="G44" i="4"/>
  <c r="D43" i="4"/>
  <c r="C43" i="4"/>
  <c r="B43" i="4"/>
  <c r="E43" i="1"/>
  <c r="A43" i="1"/>
  <c r="G44" i="1"/>
  <c r="D43" i="1"/>
  <c r="B43" i="1"/>
  <c r="C43" i="1"/>
  <c r="C44" i="4" l="1"/>
  <c r="B44" i="4"/>
  <c r="A44" i="4"/>
  <c r="E44" i="4"/>
  <c r="G45" i="4"/>
  <c r="D44" i="4"/>
  <c r="C44" i="1"/>
  <c r="B44" i="1"/>
  <c r="D44" i="1"/>
  <c r="E44" i="1"/>
  <c r="G45" i="1"/>
  <c r="A44" i="1"/>
  <c r="E45" i="4" l="1"/>
  <c r="A45" i="4"/>
  <c r="G46" i="4"/>
  <c r="D45" i="4"/>
  <c r="C45" i="4"/>
  <c r="B45" i="4"/>
  <c r="E45" i="1"/>
  <c r="A45" i="1"/>
  <c r="G46" i="1"/>
  <c r="B45" i="1"/>
  <c r="C45" i="1"/>
  <c r="D45" i="1"/>
  <c r="C46" i="4" l="1"/>
  <c r="B46" i="4"/>
  <c r="E46" i="4"/>
  <c r="G47" i="4"/>
  <c r="D46" i="4"/>
  <c r="A46" i="4"/>
  <c r="C46" i="1"/>
  <c r="B46" i="1"/>
  <c r="D46" i="1"/>
  <c r="G47" i="1"/>
  <c r="A46" i="1"/>
  <c r="E46" i="1"/>
  <c r="E47" i="4" l="1"/>
  <c r="A47" i="4"/>
  <c r="G48" i="4"/>
  <c r="D47" i="4"/>
  <c r="C47" i="4"/>
  <c r="B47" i="4"/>
  <c r="E47" i="1"/>
  <c r="A47" i="1"/>
  <c r="C47" i="1"/>
  <c r="D47" i="1"/>
  <c r="B47" i="1"/>
  <c r="G48" i="1"/>
  <c r="C48" i="4" l="1"/>
  <c r="B48" i="4"/>
  <c r="A48" i="4"/>
  <c r="E48" i="4"/>
  <c r="G49" i="4"/>
  <c r="D48" i="4"/>
  <c r="C48" i="1"/>
  <c r="G49" i="1"/>
  <c r="D48" i="1"/>
  <c r="B48" i="1"/>
  <c r="A48" i="1"/>
  <c r="E48" i="1"/>
  <c r="E49" i="4" l="1"/>
  <c r="A49" i="4"/>
  <c r="G50" i="4"/>
  <c r="D49" i="4"/>
  <c r="C49" i="4"/>
  <c r="B49" i="4"/>
  <c r="E49" i="1"/>
  <c r="A49" i="1"/>
  <c r="G50" i="1"/>
  <c r="C49" i="1"/>
  <c r="D49" i="1"/>
  <c r="B49" i="1"/>
  <c r="G51" i="4" l="1"/>
  <c r="D50" i="4"/>
  <c r="C50" i="4"/>
  <c r="B50" i="4"/>
  <c r="E50" i="4"/>
  <c r="A50" i="4"/>
  <c r="C50" i="1"/>
  <c r="E50" i="1"/>
  <c r="G51" i="1"/>
  <c r="D50" i="1"/>
  <c r="A50" i="1"/>
  <c r="B50" i="1"/>
  <c r="G52" i="4" l="1"/>
  <c r="B51" i="4"/>
  <c r="E51" i="4"/>
  <c r="A51" i="4"/>
  <c r="D51" i="4"/>
  <c r="C51" i="4"/>
  <c r="E51" i="1"/>
  <c r="A51" i="1"/>
  <c r="B51" i="1"/>
  <c r="G52" i="1"/>
  <c r="C51" i="1"/>
  <c r="D51" i="1"/>
  <c r="E52" i="4" l="1"/>
  <c r="B52" i="4"/>
  <c r="A52" i="4"/>
  <c r="B52" i="1"/>
  <c r="E52" i="1"/>
  <c r="A52" i="1"/>
</calcChain>
</file>

<file path=xl/sharedStrings.xml><?xml version="1.0" encoding="utf-8"?>
<sst xmlns="http://schemas.openxmlformats.org/spreadsheetml/2006/main" count="87" uniqueCount="52">
  <si>
    <t>Légende :</t>
  </si>
  <si>
    <t>En gris les chiffres que vous devez renseigner.</t>
  </si>
  <si>
    <t>En jaune les chiffres qui se calculent automatiquement.</t>
  </si>
  <si>
    <t>Base</t>
  </si>
  <si>
    <t>Annuité</t>
  </si>
  <si>
    <t>Année</t>
  </si>
  <si>
    <t>Jour :</t>
  </si>
  <si>
    <t>Mois :</t>
  </si>
  <si>
    <t>Année :</t>
  </si>
  <si>
    <t>Calcul d'amortissement linéaire d'une immobilisation</t>
  </si>
  <si>
    <t>Cumul</t>
  </si>
  <si>
    <t>Valeur nette comptable</t>
  </si>
  <si>
    <t>Durée d'utilisation (en années)</t>
  </si>
  <si>
    <t>Valeur d'origine en € TTC</t>
  </si>
  <si>
    <t>Taux d'amortissement linéaire</t>
  </si>
  <si>
    <t>Compte comptable</t>
  </si>
  <si>
    <t>Bien immobilisé / Libellé / Description invest</t>
  </si>
  <si>
    <t>Fournisseur</t>
  </si>
  <si>
    <t>(1-31)</t>
  </si>
  <si>
    <t>(1-12)</t>
  </si>
  <si>
    <t>(4 chiffres)</t>
  </si>
  <si>
    <t>Date de mise en service (chiffres)</t>
  </si>
  <si>
    <t>Amortissements des constructions : église, chapelle</t>
  </si>
  <si>
    <t>Amortissements des constructions : presbytère</t>
  </si>
  <si>
    <t xml:space="preserve">Amortissements des constructions  : autres ensembles immobiliers 2814  2818 Amortissements </t>
  </si>
  <si>
    <t>Amortissements construction sur sol d'autrui</t>
  </si>
  <si>
    <t>Amortissements des autres immobilisations corporelles : installations générales, agencements</t>
  </si>
  <si>
    <t>Amortissements des autres immobilisations corporelles : matériel de bureau et matériel informatique</t>
  </si>
  <si>
    <t>Amortissements des autres immobilisations corporelles : mobilier</t>
  </si>
  <si>
    <t>Amortissements des agencements et aménagements de terrains</t>
  </si>
  <si>
    <t>agencements et aménagements de terrains</t>
  </si>
  <si>
    <t>constructions : église, chapelle</t>
  </si>
  <si>
    <t>constructions : presbytère</t>
  </si>
  <si>
    <t>constructions  : autres</t>
  </si>
  <si>
    <t>construction sur sol d'autrui</t>
  </si>
  <si>
    <t>installations générales, agencements</t>
  </si>
  <si>
    <t>matériel de bureau et matériel informatique</t>
  </si>
  <si>
    <t>mobilier</t>
  </si>
  <si>
    <t>ACHAT PC COMPTABILITE</t>
  </si>
  <si>
    <t>INGEDUS</t>
  </si>
  <si>
    <t>21830 - matériel de bureau et matériel informatique</t>
  </si>
  <si>
    <t>Exemples d'écritures en comptabilité :</t>
  </si>
  <si>
    <t>Débit</t>
  </si>
  <si>
    <t>Crédit</t>
  </si>
  <si>
    <t>681100 - Dotation aux amortissements</t>
  </si>
  <si>
    <t>281830 - Amort matériel de bureau info</t>
  </si>
  <si>
    <t>Ecritures au 31/12/2022</t>
  </si>
  <si>
    <t>Ecritures au 31/12/2023</t>
  </si>
  <si>
    <t>Ecritures au 31/12/2024</t>
  </si>
  <si>
    <t>Ecritures au 31/12/2025</t>
  </si>
  <si>
    <r>
      <t>Numéro d'immobilisation</t>
    </r>
    <r>
      <rPr>
        <sz val="11"/>
        <color theme="1"/>
        <rFont val="Calibri"/>
        <family val="2"/>
        <scheme val="minor"/>
      </rPr>
      <t xml:space="preserve"> (ex. année+chiffre)</t>
    </r>
  </si>
  <si>
    <t>2022+1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</si>
</sst>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3" fillId="0" borderId="2" xfId="0" applyFont="1" applyBorder="1" applyProtection="1"/>
    <xf numFmtId="0" fontId="0" fillId="0" borderId="0" xfId="0" applyBorder="1" applyAlignment="1" applyProtection="1">
      <alignment horizontal="center"/>
    </xf>
    <xf numFmtId="0" fontId="3" fillId="0" borderId="14" xfId="0" applyFont="1" applyBorder="1" applyProtection="1"/>
    <xf numFmtId="0" fontId="3" fillId="0" borderId="3" xfId="0" applyFont="1" applyBorder="1" applyProtection="1"/>
    <xf numFmtId="4" fontId="0" fillId="0" borderId="0" xfId="0" applyNumberFormat="1" applyBorder="1" applyAlignment="1" applyProtection="1">
      <alignment horizontal="center"/>
    </xf>
    <xf numFmtId="14" fontId="0" fillId="0" borderId="1" xfId="0" applyNumberFormat="1" applyBorder="1" applyProtection="1"/>
    <xf numFmtId="0" fontId="0" fillId="0" borderId="0" xfId="0" applyBorder="1" applyProtection="1"/>
    <xf numFmtId="0" fontId="3" fillId="0" borderId="4" xfId="0" applyFont="1" applyBorder="1" applyProtection="1"/>
    <xf numFmtId="0" fontId="0" fillId="0" borderId="5" xfId="0" applyBorder="1" applyProtection="1"/>
    <xf numFmtId="9" fontId="2" fillId="0" borderId="0" xfId="2" applyFont="1" applyProtection="1"/>
    <xf numFmtId="0" fontId="4" fillId="4" borderId="7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/>
    </xf>
    <xf numFmtId="4" fontId="0" fillId="3" borderId="0" xfId="0" applyNumberFormat="1" applyFill="1" applyBorder="1" applyProtection="1"/>
    <xf numFmtId="0" fontId="0" fillId="3" borderId="0" xfId="0" applyFont="1" applyFill="1" applyAlignment="1" applyProtection="1">
      <alignment horizontal="center"/>
    </xf>
    <xf numFmtId="0" fontId="0" fillId="3" borderId="0" xfId="0" applyFill="1" applyBorder="1" applyProtection="1"/>
    <xf numFmtId="0" fontId="0" fillId="2" borderId="6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3" xfId="0" applyBorder="1" applyProtection="1"/>
    <xf numFmtId="0" fontId="0" fillId="0" borderId="24" xfId="0" applyBorder="1" applyProtection="1"/>
    <xf numFmtId="0" fontId="0" fillId="0" borderId="25" xfId="0" applyBorder="1" applyProtection="1"/>
    <xf numFmtId="0" fontId="0" fillId="0" borderId="15" xfId="0" applyBorder="1" applyProtection="1"/>
    <xf numFmtId="43" fontId="0" fillId="0" borderId="0" xfId="0" applyNumberFormat="1" applyBorder="1" applyProtection="1"/>
    <xf numFmtId="43" fontId="0" fillId="0" borderId="25" xfId="0" applyNumberFormat="1" applyBorder="1" applyProtection="1"/>
    <xf numFmtId="0" fontId="0" fillId="0" borderId="26" xfId="0" applyBorder="1" applyProtection="1"/>
    <xf numFmtId="0" fontId="0" fillId="0" borderId="27" xfId="0" applyBorder="1" applyProtection="1"/>
    <xf numFmtId="43" fontId="0" fillId="0" borderId="27" xfId="0" applyNumberFormat="1" applyBorder="1" applyProtection="1"/>
    <xf numFmtId="43" fontId="0" fillId="0" borderId="28" xfId="0" applyNumberFormat="1" applyBorder="1" applyProtection="1"/>
    <xf numFmtId="0" fontId="3" fillId="0" borderId="22" xfId="0" applyFont="1" applyBorder="1" applyProtection="1"/>
    <xf numFmtId="0" fontId="0" fillId="2" borderId="6" xfId="0" applyFill="1" applyBorder="1" applyAlignment="1" applyProtection="1">
      <alignment horizontal="center"/>
    </xf>
    <xf numFmtId="0" fontId="6" fillId="0" borderId="22" xfId="1" applyFont="1" applyFill="1" applyBorder="1" applyAlignment="1" applyProtection="1">
      <alignment horizontal="center"/>
    </xf>
    <xf numFmtId="0" fontId="6" fillId="0" borderId="23" xfId="1" applyFont="1" applyFill="1" applyBorder="1" applyAlignment="1" applyProtection="1">
      <alignment horizontal="center"/>
    </xf>
    <xf numFmtId="0" fontId="6" fillId="0" borderId="24" xfId="1" applyFont="1" applyFill="1" applyBorder="1" applyAlignment="1" applyProtection="1">
      <alignment horizontal="center"/>
    </xf>
    <xf numFmtId="9" fontId="2" fillId="3" borderId="8" xfId="2" applyFont="1" applyFill="1" applyBorder="1" applyAlignment="1" applyProtection="1">
      <alignment horizontal="center"/>
    </xf>
    <xf numFmtId="9" fontId="2" fillId="3" borderId="9" xfId="2" applyFont="1" applyFill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7" fillId="2" borderId="15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center"/>
    </xf>
    <xf numFmtId="0" fontId="7" fillId="2" borderId="25" xfId="1" applyFont="1" applyFill="1" applyBorder="1" applyAlignment="1" applyProtection="1">
      <alignment horizontal="center"/>
    </xf>
    <xf numFmtId="0" fontId="7" fillId="3" borderId="26" xfId="1" applyFont="1" applyFill="1" applyBorder="1" applyAlignment="1" applyProtection="1">
      <alignment horizontal="center"/>
    </xf>
    <xf numFmtId="0" fontId="7" fillId="3" borderId="27" xfId="1" applyFont="1" applyFill="1" applyBorder="1" applyAlignment="1" applyProtection="1">
      <alignment horizontal="center"/>
    </xf>
    <xf numFmtId="0" fontId="7" fillId="3" borderId="28" xfId="1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</xf>
    <xf numFmtId="164" fontId="0" fillId="2" borderId="20" xfId="0" applyNumberForma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702878</xdr:colOff>
      <xdr:row>1</xdr:row>
      <xdr:rowOff>15107</xdr:rowOff>
    </xdr:from>
    <xdr:to>
      <xdr:col>0</xdr:col>
      <xdr:colOff>1965099</xdr:colOff>
      <xdr:row>6</xdr:row>
      <xdr:rowOff>76330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878" y="350124"/>
          <a:ext cx="1262221" cy="10268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702878</xdr:colOff>
      <xdr:row>1</xdr:row>
      <xdr:rowOff>15107</xdr:rowOff>
    </xdr:from>
    <xdr:to>
      <xdr:col>0</xdr:col>
      <xdr:colOff>1965099</xdr:colOff>
      <xdr:row>6</xdr:row>
      <xdr:rowOff>76330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878" y="348482"/>
          <a:ext cx="1262221" cy="1032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="145" zoomScaleNormal="145" workbookViewId="0">
      <selection activeCell="B16" sqref="B16:C16"/>
    </sheetView>
  </sheetViews>
  <sheetFormatPr baseColWidth="10" defaultRowHeight="15" x14ac:dyDescent="0.25"/>
  <cols>
    <col min="1" max="1" width="39.140625" style="2" customWidth="1"/>
    <col min="2" max="2" width="11.5703125" style="2" bestFit="1" customWidth="1"/>
    <col min="3" max="4" width="12.7109375" style="2" customWidth="1"/>
    <col min="5" max="5" width="11.5703125" style="2" bestFit="1" customWidth="1"/>
    <col min="6" max="6" width="11.42578125" style="2" customWidth="1"/>
    <col min="7" max="9" width="11.42578125" style="2" hidden="1" customWidth="1"/>
    <col min="10" max="16384" width="11.42578125" style="2"/>
  </cols>
  <sheetData>
    <row r="1" spans="1:5" ht="26.25" x14ac:dyDescent="0.4">
      <c r="A1" s="1" t="s">
        <v>9</v>
      </c>
    </row>
    <row r="3" spans="1:5" ht="15.75" thickBot="1" x14ac:dyDescent="0.3"/>
    <row r="4" spans="1:5" x14ac:dyDescent="0.25">
      <c r="B4" s="33" t="s">
        <v>0</v>
      </c>
      <c r="C4" s="34"/>
      <c r="D4" s="34"/>
      <c r="E4" s="35"/>
    </row>
    <row r="5" spans="1:5" x14ac:dyDescent="0.25">
      <c r="B5" s="51" t="s">
        <v>1</v>
      </c>
      <c r="C5" s="52"/>
      <c r="D5" s="52"/>
      <c r="E5" s="53"/>
    </row>
    <row r="6" spans="1:5" ht="15.75" thickBot="1" x14ac:dyDescent="0.3">
      <c r="B6" s="54" t="s">
        <v>2</v>
      </c>
      <c r="C6" s="55"/>
      <c r="D6" s="55"/>
      <c r="E6" s="56"/>
    </row>
    <row r="7" spans="1:5" ht="15.75" thickBot="1" x14ac:dyDescent="0.3"/>
    <row r="8" spans="1:5" x14ac:dyDescent="0.25">
      <c r="A8" s="3" t="s">
        <v>50</v>
      </c>
      <c r="B8" s="57"/>
      <c r="C8" s="58"/>
      <c r="D8" s="58"/>
      <c r="E8" s="59"/>
    </row>
    <row r="9" spans="1:5" x14ac:dyDescent="0.25">
      <c r="A9" s="5" t="s">
        <v>16</v>
      </c>
      <c r="B9" s="45"/>
      <c r="C9" s="46"/>
      <c r="D9" s="46"/>
      <c r="E9" s="47"/>
    </row>
    <row r="10" spans="1:5" ht="15.75" thickBot="1" x14ac:dyDescent="0.3">
      <c r="A10" s="5" t="s">
        <v>17</v>
      </c>
      <c r="B10" s="48"/>
      <c r="C10" s="49"/>
      <c r="D10" s="49"/>
      <c r="E10" s="50"/>
    </row>
    <row r="11" spans="1:5" ht="15.75" thickBot="1" x14ac:dyDescent="0.3">
      <c r="A11" s="5" t="s">
        <v>15</v>
      </c>
      <c r="B11" s="48"/>
      <c r="C11" s="49"/>
      <c r="D11" s="49"/>
      <c r="E11" s="50"/>
    </row>
    <row r="12" spans="1:5" x14ac:dyDescent="0.25">
      <c r="A12" s="6" t="s">
        <v>13</v>
      </c>
      <c r="B12" s="38"/>
      <c r="C12" s="39"/>
      <c r="D12" s="7"/>
    </row>
    <row r="13" spans="1:5" x14ac:dyDescent="0.25">
      <c r="A13" s="42" t="s">
        <v>21</v>
      </c>
      <c r="B13" s="8" t="s">
        <v>6</v>
      </c>
      <c r="C13" s="18"/>
      <c r="D13" s="4" t="s">
        <v>18</v>
      </c>
    </row>
    <row r="14" spans="1:5" x14ac:dyDescent="0.25">
      <c r="A14" s="43"/>
      <c r="B14" s="8" t="s">
        <v>7</v>
      </c>
      <c r="C14" s="18"/>
      <c r="D14" s="4" t="s">
        <v>19</v>
      </c>
    </row>
    <row r="15" spans="1:5" x14ac:dyDescent="0.25">
      <c r="A15" s="44"/>
      <c r="B15" s="8" t="s">
        <v>8</v>
      </c>
      <c r="C15" s="18"/>
      <c r="D15" s="4" t="s">
        <v>20</v>
      </c>
    </row>
    <row r="16" spans="1:5" ht="15.75" thickBot="1" x14ac:dyDescent="0.3">
      <c r="A16" s="10" t="s">
        <v>12</v>
      </c>
      <c r="B16" s="40"/>
      <c r="C16" s="41"/>
      <c r="D16" s="4"/>
    </row>
    <row r="17" spans="1:10" ht="15.75" thickBot="1" x14ac:dyDescent="0.3"/>
    <row r="18" spans="1:10" ht="15.75" thickBot="1" x14ac:dyDescent="0.3">
      <c r="A18" s="11" t="s">
        <v>14</v>
      </c>
      <c r="B18" s="36" t="e">
        <f>1/B16</f>
        <v>#DIV/0!</v>
      </c>
      <c r="C18" s="37"/>
      <c r="H18" s="2" t="e">
        <f>LOOKUP(C14,H21:H32,I21:I32)</f>
        <v>#N/A</v>
      </c>
    </row>
    <row r="19" spans="1:10" x14ac:dyDescent="0.25">
      <c r="B19" s="12"/>
    </row>
    <row r="20" spans="1:10" ht="45" x14ac:dyDescent="0.25">
      <c r="A20" s="13" t="s">
        <v>5</v>
      </c>
      <c r="B20" s="13" t="s">
        <v>3</v>
      </c>
      <c r="C20" s="13" t="s">
        <v>4</v>
      </c>
      <c r="D20" s="13" t="s">
        <v>10</v>
      </c>
      <c r="E20" s="13" t="s">
        <v>11</v>
      </c>
      <c r="F20" s="9"/>
      <c r="G20" s="9"/>
      <c r="H20" s="9"/>
      <c r="I20" s="9"/>
      <c r="J20" s="9"/>
    </row>
    <row r="21" spans="1:10" x14ac:dyDescent="0.25">
      <c r="A21" s="14">
        <f>C15</f>
        <v>0</v>
      </c>
      <c r="B21" s="15">
        <f>$B$12</f>
        <v>0</v>
      </c>
      <c r="C21" s="15" t="e">
        <f>IF($C$13=1,$B$12*$B$18*(13-$C$14)/12,$B$12*$B$18*(365-($H$18+$C$13))/365)</f>
        <v>#DIV/0!</v>
      </c>
      <c r="D21" s="15" t="e">
        <f>C21</f>
        <v>#DIV/0!</v>
      </c>
      <c r="E21" s="15" t="e">
        <f>IF(G21:G52&lt;1,"",B21-D21)</f>
        <v>#DIV/0!</v>
      </c>
      <c r="F21" s="9"/>
      <c r="G21" s="9">
        <f>IF(AND(C13=1,C14=1),B16,B16+1)</f>
        <v>1</v>
      </c>
      <c r="H21" s="9">
        <v>1</v>
      </c>
      <c r="I21" s="9">
        <v>0</v>
      </c>
      <c r="J21" s="9"/>
    </row>
    <row r="22" spans="1:10" x14ac:dyDescent="0.25">
      <c r="A22" s="14" t="str">
        <f>IF(G21:G52&lt;1,"",A21+1)</f>
        <v/>
      </c>
      <c r="B22" s="15" t="str">
        <f>IF($G$21:$G$71&lt;1,"",$B$12)</f>
        <v/>
      </c>
      <c r="C22" s="15" t="str">
        <f t="shared" ref="C22:C51" si="0">IF($G$21:$G$52&lt;1,"",IF($B$16&lt;$G$21,IF($G$21:$G$52=1,$C$22-$C$21,$B$12*$B$18),$B$12*$B$18))</f>
        <v/>
      </c>
      <c r="D22" s="15" t="str">
        <f>IF($G$21:$G$52&lt;1,"",D21+C22)</f>
        <v/>
      </c>
      <c r="E22" s="15" t="str">
        <f t="shared" ref="E22:E52" si="1">IF(G22:G52&lt;1,"",B22-D22)</f>
        <v/>
      </c>
      <c r="F22" s="9"/>
      <c r="G22" s="9">
        <f>G21-1</f>
        <v>0</v>
      </c>
      <c r="H22" s="9">
        <v>2</v>
      </c>
      <c r="I22" s="9">
        <v>31</v>
      </c>
      <c r="J22" s="9"/>
    </row>
    <row r="23" spans="1:10" x14ac:dyDescent="0.25">
      <c r="A23" s="14" t="str">
        <f t="shared" ref="A23:A52" si="2">IF(G22:G52&lt;1,"",A22+1)</f>
        <v/>
      </c>
      <c r="B23" s="15" t="str">
        <f t="shared" ref="B23:B52" si="3">IF($G$21:$G$71&lt;1,"",$B$12)</f>
        <v/>
      </c>
      <c r="C23" s="15" t="str">
        <f t="shared" si="0"/>
        <v/>
      </c>
      <c r="D23" s="15" t="str">
        <f t="shared" ref="D23:D51" si="4">IF($G$21:$G$52&lt;1,"",D22+C23)</f>
        <v/>
      </c>
      <c r="E23" s="15" t="str">
        <f t="shared" si="1"/>
        <v/>
      </c>
      <c r="F23" s="9"/>
      <c r="G23" s="9">
        <f t="shared" ref="G23:G52" si="5">G22-1</f>
        <v>-1</v>
      </c>
      <c r="H23" s="9">
        <v>3</v>
      </c>
      <c r="I23" s="9">
        <v>59</v>
      </c>
      <c r="J23" s="9"/>
    </row>
    <row r="24" spans="1:10" x14ac:dyDescent="0.25">
      <c r="A24" s="14" t="str">
        <f t="shared" si="2"/>
        <v/>
      </c>
      <c r="B24" s="15" t="str">
        <f t="shared" si="3"/>
        <v/>
      </c>
      <c r="C24" s="15" t="str">
        <f t="shared" si="0"/>
        <v/>
      </c>
      <c r="D24" s="15" t="str">
        <f t="shared" si="4"/>
        <v/>
      </c>
      <c r="E24" s="15" t="str">
        <f t="shared" si="1"/>
        <v/>
      </c>
      <c r="F24" s="9"/>
      <c r="G24" s="9">
        <f t="shared" si="5"/>
        <v>-2</v>
      </c>
      <c r="H24" s="9">
        <v>4</v>
      </c>
      <c r="I24" s="9">
        <v>90</v>
      </c>
      <c r="J24" s="9"/>
    </row>
    <row r="25" spans="1:10" x14ac:dyDescent="0.25">
      <c r="A25" s="14" t="str">
        <f t="shared" si="2"/>
        <v/>
      </c>
      <c r="B25" s="15" t="str">
        <f t="shared" si="3"/>
        <v/>
      </c>
      <c r="C25" s="15" t="str">
        <f t="shared" si="0"/>
        <v/>
      </c>
      <c r="D25" s="15" t="str">
        <f t="shared" si="4"/>
        <v/>
      </c>
      <c r="E25" s="15" t="str">
        <f t="shared" si="1"/>
        <v/>
      </c>
      <c r="F25" s="9"/>
      <c r="G25" s="9">
        <f t="shared" si="5"/>
        <v>-3</v>
      </c>
      <c r="H25" s="9">
        <v>5</v>
      </c>
      <c r="I25" s="9">
        <v>120</v>
      </c>
      <c r="J25" s="9"/>
    </row>
    <row r="26" spans="1:10" x14ac:dyDescent="0.25">
      <c r="A26" s="14" t="str">
        <f t="shared" si="2"/>
        <v/>
      </c>
      <c r="B26" s="15" t="str">
        <f t="shared" si="3"/>
        <v/>
      </c>
      <c r="C26" s="15" t="str">
        <f t="shared" si="0"/>
        <v/>
      </c>
      <c r="D26" s="15" t="str">
        <f t="shared" si="4"/>
        <v/>
      </c>
      <c r="E26" s="15" t="str">
        <f t="shared" si="1"/>
        <v/>
      </c>
      <c r="F26" s="9"/>
      <c r="G26" s="9">
        <f t="shared" si="5"/>
        <v>-4</v>
      </c>
      <c r="H26" s="9">
        <v>6</v>
      </c>
      <c r="I26" s="9">
        <v>151</v>
      </c>
      <c r="J26" s="9"/>
    </row>
    <row r="27" spans="1:10" x14ac:dyDescent="0.25">
      <c r="A27" s="14" t="str">
        <f t="shared" si="2"/>
        <v/>
      </c>
      <c r="B27" s="15" t="str">
        <f t="shared" si="3"/>
        <v/>
      </c>
      <c r="C27" s="15" t="str">
        <f t="shared" si="0"/>
        <v/>
      </c>
      <c r="D27" s="15" t="str">
        <f t="shared" si="4"/>
        <v/>
      </c>
      <c r="E27" s="15" t="str">
        <f t="shared" si="1"/>
        <v/>
      </c>
      <c r="F27" s="9"/>
      <c r="G27" s="9">
        <f t="shared" si="5"/>
        <v>-5</v>
      </c>
      <c r="H27" s="9">
        <v>7</v>
      </c>
      <c r="I27" s="9">
        <v>181</v>
      </c>
      <c r="J27" s="9"/>
    </row>
    <row r="28" spans="1:10" x14ac:dyDescent="0.25">
      <c r="A28" s="14" t="str">
        <f t="shared" si="2"/>
        <v/>
      </c>
      <c r="B28" s="15" t="str">
        <f t="shared" si="3"/>
        <v/>
      </c>
      <c r="C28" s="15" t="str">
        <f t="shared" si="0"/>
        <v/>
      </c>
      <c r="D28" s="15" t="str">
        <f t="shared" si="4"/>
        <v/>
      </c>
      <c r="E28" s="15" t="str">
        <f t="shared" si="1"/>
        <v/>
      </c>
      <c r="F28" s="9"/>
      <c r="G28" s="9">
        <f t="shared" si="5"/>
        <v>-6</v>
      </c>
      <c r="H28" s="9">
        <v>8</v>
      </c>
      <c r="I28" s="9">
        <v>212</v>
      </c>
      <c r="J28" s="9"/>
    </row>
    <row r="29" spans="1:10" x14ac:dyDescent="0.25">
      <c r="A29" s="14" t="str">
        <f t="shared" si="2"/>
        <v/>
      </c>
      <c r="B29" s="15" t="str">
        <f t="shared" si="3"/>
        <v/>
      </c>
      <c r="C29" s="15" t="str">
        <f t="shared" si="0"/>
        <v/>
      </c>
      <c r="D29" s="15" t="str">
        <f t="shared" si="4"/>
        <v/>
      </c>
      <c r="E29" s="15" t="str">
        <f t="shared" si="1"/>
        <v/>
      </c>
      <c r="F29" s="9"/>
      <c r="G29" s="9">
        <f t="shared" si="5"/>
        <v>-7</v>
      </c>
      <c r="H29" s="9">
        <v>9</v>
      </c>
      <c r="I29" s="9">
        <v>243</v>
      </c>
      <c r="J29" s="9"/>
    </row>
    <row r="30" spans="1:10" x14ac:dyDescent="0.25">
      <c r="A30" s="14" t="str">
        <f t="shared" si="2"/>
        <v/>
      </c>
      <c r="B30" s="15" t="str">
        <f t="shared" si="3"/>
        <v/>
      </c>
      <c r="C30" s="15" t="str">
        <f t="shared" si="0"/>
        <v/>
      </c>
      <c r="D30" s="15" t="str">
        <f t="shared" si="4"/>
        <v/>
      </c>
      <c r="E30" s="15" t="str">
        <f t="shared" si="1"/>
        <v/>
      </c>
      <c r="F30" s="9"/>
      <c r="G30" s="9">
        <f t="shared" si="5"/>
        <v>-8</v>
      </c>
      <c r="H30" s="9">
        <v>10</v>
      </c>
      <c r="I30" s="9">
        <v>273</v>
      </c>
      <c r="J30" s="9"/>
    </row>
    <row r="31" spans="1:10" x14ac:dyDescent="0.25">
      <c r="A31" s="14" t="str">
        <f t="shared" si="2"/>
        <v/>
      </c>
      <c r="B31" s="15" t="str">
        <f t="shared" si="3"/>
        <v/>
      </c>
      <c r="C31" s="15" t="str">
        <f t="shared" si="0"/>
        <v/>
      </c>
      <c r="D31" s="15" t="str">
        <f t="shared" si="4"/>
        <v/>
      </c>
      <c r="E31" s="15" t="str">
        <f t="shared" si="1"/>
        <v/>
      </c>
      <c r="F31" s="9"/>
      <c r="G31" s="9">
        <f t="shared" si="5"/>
        <v>-9</v>
      </c>
      <c r="H31" s="9">
        <v>11</v>
      </c>
      <c r="I31" s="9">
        <v>304</v>
      </c>
      <c r="J31" s="9"/>
    </row>
    <row r="32" spans="1:10" x14ac:dyDescent="0.25">
      <c r="A32" s="14" t="str">
        <f t="shared" si="2"/>
        <v/>
      </c>
      <c r="B32" s="15" t="str">
        <f t="shared" si="3"/>
        <v/>
      </c>
      <c r="C32" s="15" t="str">
        <f t="shared" si="0"/>
        <v/>
      </c>
      <c r="D32" s="15" t="str">
        <f t="shared" si="4"/>
        <v/>
      </c>
      <c r="E32" s="15" t="str">
        <f t="shared" si="1"/>
        <v/>
      </c>
      <c r="F32" s="9"/>
      <c r="G32" s="9">
        <f t="shared" si="5"/>
        <v>-10</v>
      </c>
      <c r="H32" s="9">
        <v>12</v>
      </c>
      <c r="I32" s="9">
        <v>334</v>
      </c>
      <c r="J32" s="9"/>
    </row>
    <row r="33" spans="1:10" x14ac:dyDescent="0.25">
      <c r="A33" s="14" t="str">
        <f t="shared" si="2"/>
        <v/>
      </c>
      <c r="B33" s="15" t="str">
        <f t="shared" si="3"/>
        <v/>
      </c>
      <c r="C33" s="15" t="str">
        <f t="shared" si="0"/>
        <v/>
      </c>
      <c r="D33" s="15" t="str">
        <f t="shared" si="4"/>
        <v/>
      </c>
      <c r="E33" s="15" t="str">
        <f t="shared" si="1"/>
        <v/>
      </c>
      <c r="F33" s="9"/>
      <c r="G33" s="9">
        <f t="shared" si="5"/>
        <v>-11</v>
      </c>
      <c r="H33" s="9"/>
      <c r="I33" s="9"/>
      <c r="J33" s="9"/>
    </row>
    <row r="34" spans="1:10" x14ac:dyDescent="0.25">
      <c r="A34" s="14" t="str">
        <f t="shared" si="2"/>
        <v/>
      </c>
      <c r="B34" s="15" t="str">
        <f t="shared" si="3"/>
        <v/>
      </c>
      <c r="C34" s="15" t="str">
        <f t="shared" si="0"/>
        <v/>
      </c>
      <c r="D34" s="15" t="str">
        <f t="shared" si="4"/>
        <v/>
      </c>
      <c r="E34" s="15" t="str">
        <f t="shared" si="1"/>
        <v/>
      </c>
      <c r="F34" s="9"/>
      <c r="G34" s="9">
        <f t="shared" si="5"/>
        <v>-12</v>
      </c>
      <c r="H34" s="9"/>
      <c r="I34" s="9"/>
      <c r="J34" s="9"/>
    </row>
    <row r="35" spans="1:10" x14ac:dyDescent="0.25">
      <c r="A35" s="14" t="str">
        <f t="shared" si="2"/>
        <v/>
      </c>
      <c r="B35" s="15" t="str">
        <f t="shared" si="3"/>
        <v/>
      </c>
      <c r="C35" s="15" t="str">
        <f t="shared" si="0"/>
        <v/>
      </c>
      <c r="D35" s="15" t="str">
        <f t="shared" si="4"/>
        <v/>
      </c>
      <c r="E35" s="15" t="str">
        <f t="shared" si="1"/>
        <v/>
      </c>
      <c r="F35" s="9"/>
      <c r="G35" s="9">
        <f t="shared" si="5"/>
        <v>-13</v>
      </c>
      <c r="H35" s="9"/>
      <c r="I35" s="9"/>
      <c r="J35" s="9"/>
    </row>
    <row r="36" spans="1:10" x14ac:dyDescent="0.25">
      <c r="A36" s="14" t="str">
        <f t="shared" si="2"/>
        <v/>
      </c>
      <c r="B36" s="15" t="str">
        <f t="shared" si="3"/>
        <v/>
      </c>
      <c r="C36" s="15" t="str">
        <f t="shared" si="0"/>
        <v/>
      </c>
      <c r="D36" s="15" t="str">
        <f t="shared" si="4"/>
        <v/>
      </c>
      <c r="E36" s="15" t="str">
        <f t="shared" si="1"/>
        <v/>
      </c>
      <c r="F36" s="9"/>
      <c r="G36" s="9">
        <f t="shared" si="5"/>
        <v>-14</v>
      </c>
      <c r="H36" s="9"/>
      <c r="I36" s="9"/>
      <c r="J36" s="9"/>
    </row>
    <row r="37" spans="1:10" x14ac:dyDescent="0.25">
      <c r="A37" s="14" t="str">
        <f t="shared" si="2"/>
        <v/>
      </c>
      <c r="B37" s="15" t="str">
        <f t="shared" si="3"/>
        <v/>
      </c>
      <c r="C37" s="15" t="str">
        <f t="shared" si="0"/>
        <v/>
      </c>
      <c r="D37" s="15" t="str">
        <f t="shared" si="4"/>
        <v/>
      </c>
      <c r="E37" s="15" t="str">
        <f t="shared" si="1"/>
        <v/>
      </c>
      <c r="F37" s="9"/>
      <c r="G37" s="9">
        <f t="shared" si="5"/>
        <v>-15</v>
      </c>
      <c r="H37" s="9"/>
      <c r="I37" s="9"/>
      <c r="J37" s="9"/>
    </row>
    <row r="38" spans="1:10" x14ac:dyDescent="0.25">
      <c r="A38" s="14" t="str">
        <f t="shared" si="2"/>
        <v/>
      </c>
      <c r="B38" s="15" t="str">
        <f t="shared" si="3"/>
        <v/>
      </c>
      <c r="C38" s="15" t="str">
        <f t="shared" si="0"/>
        <v/>
      </c>
      <c r="D38" s="15" t="str">
        <f t="shared" si="4"/>
        <v/>
      </c>
      <c r="E38" s="15" t="str">
        <f t="shared" si="1"/>
        <v/>
      </c>
      <c r="F38" s="9"/>
      <c r="G38" s="9">
        <f t="shared" si="5"/>
        <v>-16</v>
      </c>
      <c r="H38" s="9"/>
      <c r="I38" s="9"/>
      <c r="J38" s="9"/>
    </row>
    <row r="39" spans="1:10" x14ac:dyDescent="0.25">
      <c r="A39" s="14" t="str">
        <f t="shared" si="2"/>
        <v/>
      </c>
      <c r="B39" s="15" t="str">
        <f t="shared" si="3"/>
        <v/>
      </c>
      <c r="C39" s="15" t="str">
        <f t="shared" si="0"/>
        <v/>
      </c>
      <c r="D39" s="15" t="str">
        <f t="shared" si="4"/>
        <v/>
      </c>
      <c r="E39" s="15" t="str">
        <f t="shared" si="1"/>
        <v/>
      </c>
      <c r="F39" s="9"/>
      <c r="G39" s="9">
        <f t="shared" si="5"/>
        <v>-17</v>
      </c>
      <c r="H39" s="9"/>
      <c r="I39" s="9"/>
      <c r="J39" s="9"/>
    </row>
    <row r="40" spans="1:10" x14ac:dyDescent="0.25">
      <c r="A40" s="14" t="str">
        <f t="shared" si="2"/>
        <v/>
      </c>
      <c r="B40" s="15" t="str">
        <f t="shared" si="3"/>
        <v/>
      </c>
      <c r="C40" s="15" t="str">
        <f t="shared" si="0"/>
        <v/>
      </c>
      <c r="D40" s="15" t="str">
        <f t="shared" si="4"/>
        <v/>
      </c>
      <c r="E40" s="15" t="str">
        <f t="shared" si="1"/>
        <v/>
      </c>
      <c r="F40" s="9"/>
      <c r="G40" s="9">
        <f t="shared" si="5"/>
        <v>-18</v>
      </c>
      <c r="H40" s="9"/>
      <c r="I40" s="9"/>
      <c r="J40" s="9"/>
    </row>
    <row r="41" spans="1:10" x14ac:dyDescent="0.25">
      <c r="A41" s="14" t="str">
        <f t="shared" si="2"/>
        <v/>
      </c>
      <c r="B41" s="15" t="str">
        <f t="shared" si="3"/>
        <v/>
      </c>
      <c r="C41" s="15" t="str">
        <f t="shared" si="0"/>
        <v/>
      </c>
      <c r="D41" s="15" t="str">
        <f t="shared" si="4"/>
        <v/>
      </c>
      <c r="E41" s="15" t="str">
        <f t="shared" si="1"/>
        <v/>
      </c>
      <c r="F41" s="9"/>
      <c r="G41" s="9">
        <f t="shared" si="5"/>
        <v>-19</v>
      </c>
      <c r="H41" s="9"/>
      <c r="I41" s="9"/>
      <c r="J41" s="9"/>
    </row>
    <row r="42" spans="1:10" x14ac:dyDescent="0.25">
      <c r="A42" s="14" t="str">
        <f t="shared" si="2"/>
        <v/>
      </c>
      <c r="B42" s="15" t="str">
        <f t="shared" si="3"/>
        <v/>
      </c>
      <c r="C42" s="15" t="str">
        <f t="shared" si="0"/>
        <v/>
      </c>
      <c r="D42" s="15" t="str">
        <f t="shared" si="4"/>
        <v/>
      </c>
      <c r="E42" s="15" t="str">
        <f t="shared" si="1"/>
        <v/>
      </c>
      <c r="F42" s="9"/>
      <c r="G42" s="9">
        <f t="shared" si="5"/>
        <v>-20</v>
      </c>
      <c r="H42" s="9"/>
      <c r="I42" s="9"/>
      <c r="J42" s="9"/>
    </row>
    <row r="43" spans="1:10" x14ac:dyDescent="0.25">
      <c r="A43" s="14" t="str">
        <f t="shared" si="2"/>
        <v/>
      </c>
      <c r="B43" s="15" t="str">
        <f t="shared" si="3"/>
        <v/>
      </c>
      <c r="C43" s="15" t="str">
        <f t="shared" si="0"/>
        <v/>
      </c>
      <c r="D43" s="15" t="str">
        <f t="shared" si="4"/>
        <v/>
      </c>
      <c r="E43" s="15" t="str">
        <f t="shared" si="1"/>
        <v/>
      </c>
      <c r="F43" s="9"/>
      <c r="G43" s="9">
        <f t="shared" si="5"/>
        <v>-21</v>
      </c>
      <c r="H43" s="9"/>
      <c r="I43" s="9"/>
      <c r="J43" s="9"/>
    </row>
    <row r="44" spans="1:10" x14ac:dyDescent="0.25">
      <c r="A44" s="14" t="str">
        <f t="shared" si="2"/>
        <v/>
      </c>
      <c r="B44" s="15" t="str">
        <f t="shared" si="3"/>
        <v/>
      </c>
      <c r="C44" s="15" t="str">
        <f t="shared" si="0"/>
        <v/>
      </c>
      <c r="D44" s="15" t="str">
        <f t="shared" si="4"/>
        <v/>
      </c>
      <c r="E44" s="15" t="str">
        <f t="shared" si="1"/>
        <v/>
      </c>
      <c r="F44" s="9"/>
      <c r="G44" s="9">
        <f t="shared" si="5"/>
        <v>-22</v>
      </c>
      <c r="H44" s="9"/>
      <c r="I44" s="9"/>
      <c r="J44" s="9"/>
    </row>
    <row r="45" spans="1:10" x14ac:dyDescent="0.25">
      <c r="A45" s="14" t="str">
        <f t="shared" si="2"/>
        <v/>
      </c>
      <c r="B45" s="15" t="str">
        <f t="shared" si="3"/>
        <v/>
      </c>
      <c r="C45" s="15" t="str">
        <f t="shared" si="0"/>
        <v/>
      </c>
      <c r="D45" s="15" t="str">
        <f t="shared" si="4"/>
        <v/>
      </c>
      <c r="E45" s="15" t="str">
        <f t="shared" si="1"/>
        <v/>
      </c>
      <c r="F45" s="9"/>
      <c r="G45" s="9">
        <f t="shared" si="5"/>
        <v>-23</v>
      </c>
      <c r="H45" s="9"/>
      <c r="I45" s="9"/>
      <c r="J45" s="9"/>
    </row>
    <row r="46" spans="1:10" x14ac:dyDescent="0.25">
      <c r="A46" s="14" t="str">
        <f t="shared" si="2"/>
        <v/>
      </c>
      <c r="B46" s="15" t="str">
        <f t="shared" si="3"/>
        <v/>
      </c>
      <c r="C46" s="15" t="str">
        <f t="shared" si="0"/>
        <v/>
      </c>
      <c r="D46" s="15" t="str">
        <f t="shared" si="4"/>
        <v/>
      </c>
      <c r="E46" s="15" t="str">
        <f t="shared" si="1"/>
        <v/>
      </c>
      <c r="F46" s="9"/>
      <c r="G46" s="9">
        <f t="shared" si="5"/>
        <v>-24</v>
      </c>
      <c r="H46" s="9"/>
      <c r="I46" s="9"/>
      <c r="J46" s="9"/>
    </row>
    <row r="47" spans="1:10" x14ac:dyDescent="0.25">
      <c r="A47" s="14" t="str">
        <f t="shared" si="2"/>
        <v/>
      </c>
      <c r="B47" s="15" t="str">
        <f t="shared" si="3"/>
        <v/>
      </c>
      <c r="C47" s="15" t="str">
        <f t="shared" si="0"/>
        <v/>
      </c>
      <c r="D47" s="15" t="str">
        <f t="shared" si="4"/>
        <v/>
      </c>
      <c r="E47" s="15" t="str">
        <f t="shared" si="1"/>
        <v/>
      </c>
      <c r="F47" s="9"/>
      <c r="G47" s="9">
        <f t="shared" si="5"/>
        <v>-25</v>
      </c>
      <c r="H47" s="9"/>
      <c r="I47" s="9"/>
      <c r="J47" s="9"/>
    </row>
    <row r="48" spans="1:10" x14ac:dyDescent="0.25">
      <c r="A48" s="14" t="str">
        <f t="shared" si="2"/>
        <v/>
      </c>
      <c r="B48" s="15" t="str">
        <f t="shared" si="3"/>
        <v/>
      </c>
      <c r="C48" s="15" t="str">
        <f t="shared" si="0"/>
        <v/>
      </c>
      <c r="D48" s="15" t="str">
        <f t="shared" si="4"/>
        <v/>
      </c>
      <c r="E48" s="15" t="str">
        <f t="shared" si="1"/>
        <v/>
      </c>
      <c r="F48" s="9"/>
      <c r="G48" s="9">
        <f t="shared" si="5"/>
        <v>-26</v>
      </c>
      <c r="H48" s="9"/>
      <c r="I48" s="9"/>
      <c r="J48" s="9"/>
    </row>
    <row r="49" spans="1:10" x14ac:dyDescent="0.25">
      <c r="A49" s="14" t="str">
        <f t="shared" si="2"/>
        <v/>
      </c>
      <c r="B49" s="15" t="str">
        <f t="shared" si="3"/>
        <v/>
      </c>
      <c r="C49" s="15" t="str">
        <f t="shared" si="0"/>
        <v/>
      </c>
      <c r="D49" s="15" t="str">
        <f t="shared" si="4"/>
        <v/>
      </c>
      <c r="E49" s="15" t="str">
        <f t="shared" si="1"/>
        <v/>
      </c>
      <c r="F49" s="9"/>
      <c r="G49" s="9">
        <f t="shared" si="5"/>
        <v>-27</v>
      </c>
      <c r="H49" s="9"/>
      <c r="I49" s="9"/>
      <c r="J49" s="9"/>
    </row>
    <row r="50" spans="1:10" x14ac:dyDescent="0.25">
      <c r="A50" s="14" t="str">
        <f t="shared" si="2"/>
        <v/>
      </c>
      <c r="B50" s="15" t="str">
        <f t="shared" si="3"/>
        <v/>
      </c>
      <c r="C50" s="15" t="str">
        <f t="shared" si="0"/>
        <v/>
      </c>
      <c r="D50" s="15" t="str">
        <f t="shared" si="4"/>
        <v/>
      </c>
      <c r="E50" s="15" t="str">
        <f t="shared" si="1"/>
        <v/>
      </c>
      <c r="F50" s="9"/>
      <c r="G50" s="9">
        <f t="shared" si="5"/>
        <v>-28</v>
      </c>
      <c r="H50" s="9"/>
      <c r="I50" s="9"/>
      <c r="J50" s="9"/>
    </row>
    <row r="51" spans="1:10" x14ac:dyDescent="0.25">
      <c r="A51" s="14" t="str">
        <f t="shared" si="2"/>
        <v/>
      </c>
      <c r="B51" s="15" t="str">
        <f t="shared" si="3"/>
        <v/>
      </c>
      <c r="C51" s="15" t="str">
        <f t="shared" si="0"/>
        <v/>
      </c>
      <c r="D51" s="15" t="str">
        <f t="shared" si="4"/>
        <v/>
      </c>
      <c r="E51" s="15" t="str">
        <f t="shared" si="1"/>
        <v/>
      </c>
      <c r="F51" s="9"/>
      <c r="G51" s="9">
        <f t="shared" si="5"/>
        <v>-29</v>
      </c>
      <c r="H51" s="9"/>
      <c r="I51" s="9"/>
      <c r="J51" s="9"/>
    </row>
    <row r="52" spans="1:10" x14ac:dyDescent="0.25">
      <c r="A52" s="16" t="str">
        <f t="shared" si="2"/>
        <v/>
      </c>
      <c r="B52" s="15" t="str">
        <f t="shared" si="3"/>
        <v/>
      </c>
      <c r="C52" s="17"/>
      <c r="D52" s="17"/>
      <c r="E52" s="15" t="str">
        <f t="shared" si="1"/>
        <v/>
      </c>
      <c r="G52" s="2">
        <f t="shared" si="5"/>
        <v>-30</v>
      </c>
    </row>
  </sheetData>
  <sheetProtection sheet="1" selectLockedCells="1"/>
  <mergeCells count="11">
    <mergeCell ref="B4:E4"/>
    <mergeCell ref="B18:C18"/>
    <mergeCell ref="B12:C12"/>
    <mergeCell ref="B16:C16"/>
    <mergeCell ref="A13:A15"/>
    <mergeCell ref="B9:E9"/>
    <mergeCell ref="B10:E10"/>
    <mergeCell ref="B5:E5"/>
    <mergeCell ref="B6:E6"/>
    <mergeCell ref="B11:E11"/>
    <mergeCell ref="B8:E8"/>
  </mergeCells>
  <dataValidations count="5">
    <dataValidation type="decimal" allowBlank="1" showErrorMessage="1" errorTitle="Montant incorrect !" error="SI lel montant est inférieur ou égal à 500€, facture à comptabiliser en charge !_x000a_Pas d'amortissement possible." sqref="B12:C12">
      <formula1>501</formula1>
      <formula2>9.99999999999999E+36</formula2>
    </dataValidation>
    <dataValidation type="whole" allowBlank="1" showInputMessage="1" showErrorMessage="1" sqref="C13">
      <formula1>1</formula1>
      <formula2>31</formula2>
    </dataValidation>
    <dataValidation type="whole" allowBlank="1" showInputMessage="1" showErrorMessage="1" sqref="C14">
      <formula1>1</formula1>
      <formula2>12</formula2>
    </dataValidation>
    <dataValidation type="whole" allowBlank="1" showInputMessage="1" showErrorMessage="1" sqref="C15">
      <formula1>1950</formula1>
      <formula2>2050</formula2>
    </dataValidation>
    <dataValidation type="whole" allowBlank="1" showInputMessage="1" showErrorMessage="1" sqref="B16:C16">
      <formula1>1</formula1>
      <formula2>50</formula2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&amp;L&amp;Z&amp;F&amp;R&amp;D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Choisir un compte de la liste !" error="Voir onglet 'comptes' pour les valeurs autorisées">
          <x14:formula1>
            <xm:f>comptes!$A:$A</xm:f>
          </x14:formula1>
          <xm:sqref>B11:C11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="145" zoomScaleNormal="145" workbookViewId="0">
      <selection activeCell="B8" sqref="B8:E8"/>
    </sheetView>
  </sheetViews>
  <sheetFormatPr baseColWidth="10" defaultRowHeight="15" x14ac:dyDescent="0.25"/>
  <cols>
    <col min="1" max="1" width="39.140625" style="2" customWidth="1"/>
    <col min="2" max="2" width="11.5703125" style="2" bestFit="1" customWidth="1"/>
    <col min="3" max="4" width="12.7109375" style="2" customWidth="1"/>
    <col min="5" max="5" width="11.5703125" style="2" bestFit="1" customWidth="1"/>
    <col min="6" max="6" width="11.42578125" style="2" customWidth="1"/>
    <col min="7" max="9" width="11.42578125" style="2" hidden="1" customWidth="1"/>
    <col min="10" max="16384" width="11.42578125" style="2"/>
  </cols>
  <sheetData>
    <row r="1" spans="1:5" ht="26.25" x14ac:dyDescent="0.4">
      <c r="A1" s="1" t="s">
        <v>9</v>
      </c>
    </row>
    <row r="3" spans="1:5" ht="15.75" thickBot="1" x14ac:dyDescent="0.3"/>
    <row r="4" spans="1:5" x14ac:dyDescent="0.25">
      <c r="B4" s="33" t="s">
        <v>0</v>
      </c>
      <c r="C4" s="34"/>
      <c r="D4" s="34"/>
      <c r="E4" s="35"/>
    </row>
    <row r="5" spans="1:5" x14ac:dyDescent="0.25">
      <c r="B5" s="51" t="s">
        <v>1</v>
      </c>
      <c r="C5" s="52"/>
      <c r="D5" s="52"/>
      <c r="E5" s="53"/>
    </row>
    <row r="6" spans="1:5" ht="15.75" thickBot="1" x14ac:dyDescent="0.3">
      <c r="B6" s="54" t="s">
        <v>2</v>
      </c>
      <c r="C6" s="55"/>
      <c r="D6" s="55"/>
      <c r="E6" s="56"/>
    </row>
    <row r="7" spans="1:5" ht="15.75" thickBot="1" x14ac:dyDescent="0.3"/>
    <row r="8" spans="1:5" x14ac:dyDescent="0.25">
      <c r="A8" s="3" t="s">
        <v>50</v>
      </c>
      <c r="B8" s="57" t="s">
        <v>51</v>
      </c>
      <c r="C8" s="58"/>
      <c r="D8" s="58"/>
      <c r="E8" s="59"/>
    </row>
    <row r="9" spans="1:5" x14ac:dyDescent="0.25">
      <c r="A9" s="5" t="s">
        <v>16</v>
      </c>
      <c r="B9" s="45" t="s">
        <v>38</v>
      </c>
      <c r="C9" s="46"/>
      <c r="D9" s="46"/>
      <c r="E9" s="47"/>
    </row>
    <row r="10" spans="1:5" ht="15.75" thickBot="1" x14ac:dyDescent="0.3">
      <c r="A10" s="5" t="s">
        <v>17</v>
      </c>
      <c r="B10" s="64" t="s">
        <v>39</v>
      </c>
      <c r="C10" s="65"/>
      <c r="D10" s="65"/>
      <c r="E10" s="66"/>
    </row>
    <row r="11" spans="1:5" ht="15.75" thickBot="1" x14ac:dyDescent="0.3">
      <c r="A11" s="5" t="s">
        <v>15</v>
      </c>
      <c r="B11" s="64" t="s">
        <v>40</v>
      </c>
      <c r="C11" s="65"/>
      <c r="D11" s="65"/>
      <c r="E11" s="66"/>
    </row>
    <row r="12" spans="1:5" ht="15.75" thickBot="1" x14ac:dyDescent="0.3">
      <c r="A12" s="6" t="s">
        <v>13</v>
      </c>
      <c r="B12" s="60">
        <v>768</v>
      </c>
      <c r="C12" s="61"/>
      <c r="D12" s="7"/>
    </row>
    <row r="13" spans="1:5" x14ac:dyDescent="0.25">
      <c r="A13" s="42" t="s">
        <v>21</v>
      </c>
      <c r="B13" s="8" t="s">
        <v>6</v>
      </c>
      <c r="C13" s="32">
        <v>7</v>
      </c>
      <c r="D13" s="4" t="s">
        <v>18</v>
      </c>
    </row>
    <row r="14" spans="1:5" x14ac:dyDescent="0.25">
      <c r="A14" s="43"/>
      <c r="B14" s="8" t="s">
        <v>7</v>
      </c>
      <c r="C14" s="32">
        <v>11</v>
      </c>
      <c r="D14" s="4" t="s">
        <v>19</v>
      </c>
    </row>
    <row r="15" spans="1:5" x14ac:dyDescent="0.25">
      <c r="A15" s="44"/>
      <c r="B15" s="8" t="s">
        <v>8</v>
      </c>
      <c r="C15" s="32">
        <v>2022</v>
      </c>
      <c r="D15" s="4" t="s">
        <v>20</v>
      </c>
    </row>
    <row r="16" spans="1:5" ht="15.75" thickBot="1" x14ac:dyDescent="0.3">
      <c r="A16" s="10" t="s">
        <v>12</v>
      </c>
      <c r="B16" s="62">
        <v>3</v>
      </c>
      <c r="C16" s="63"/>
      <c r="D16" s="4"/>
    </row>
    <row r="17" spans="1:14" ht="15.75" thickBot="1" x14ac:dyDescent="0.3"/>
    <row r="18" spans="1:14" ht="15.75" thickBot="1" x14ac:dyDescent="0.3">
      <c r="A18" s="11" t="s">
        <v>14</v>
      </c>
      <c r="B18" s="36">
        <f>1/B16</f>
        <v>0.33333333333333331</v>
      </c>
      <c r="C18" s="37"/>
      <c r="H18" s="2">
        <f>LOOKUP(C14,H21:H32,I21:I32)</f>
        <v>304</v>
      </c>
    </row>
    <row r="19" spans="1:14" ht="15.75" thickBot="1" x14ac:dyDescent="0.3">
      <c r="B19" s="12"/>
    </row>
    <row r="20" spans="1:14" ht="45.75" thickBot="1" x14ac:dyDescent="0.3">
      <c r="A20" s="13" t="s">
        <v>5</v>
      </c>
      <c r="B20" s="13" t="s">
        <v>3</v>
      </c>
      <c r="C20" s="13" t="s">
        <v>4</v>
      </c>
      <c r="D20" s="13" t="s">
        <v>10</v>
      </c>
      <c r="E20" s="13" t="s">
        <v>11</v>
      </c>
      <c r="F20" s="9"/>
      <c r="G20" s="9"/>
      <c r="H20" s="9"/>
      <c r="I20" s="9"/>
      <c r="J20" s="19" t="s">
        <v>41</v>
      </c>
      <c r="K20" s="20"/>
      <c r="L20" s="20"/>
      <c r="M20" s="21"/>
      <c r="N20" s="22"/>
    </row>
    <row r="21" spans="1:14" x14ac:dyDescent="0.25">
      <c r="A21" s="14">
        <f>C15</f>
        <v>2022</v>
      </c>
      <c r="B21" s="15">
        <f>$B$12</f>
        <v>768</v>
      </c>
      <c r="C21" s="15">
        <f>IF($C$13=1,$B$12*$B$18*(13-$C$14)/12,$B$12*$B$18*(365-($H$18+$C$13))/365)</f>
        <v>37.873972602739727</v>
      </c>
      <c r="D21" s="15">
        <f>C21</f>
        <v>37.873972602739727</v>
      </c>
      <c r="E21" s="15">
        <f>IF(G21:G52&lt;1,"",B21-D21)</f>
        <v>730.12602739726026</v>
      </c>
      <c r="F21" s="9"/>
      <c r="G21" s="9">
        <f>IF(AND(C13=1,C14=1),B16,B16+1)</f>
        <v>4</v>
      </c>
      <c r="H21" s="9">
        <v>1</v>
      </c>
      <c r="I21" s="9">
        <v>0</v>
      </c>
      <c r="J21" s="31" t="s">
        <v>46</v>
      </c>
      <c r="K21" s="21"/>
      <c r="L21" s="21"/>
      <c r="M21" s="21" t="s">
        <v>42</v>
      </c>
      <c r="N21" s="22" t="s">
        <v>43</v>
      </c>
    </row>
    <row r="22" spans="1:14" x14ac:dyDescent="0.25">
      <c r="A22" s="14">
        <f>IF(G21:G52&lt;1,"",A21+1)</f>
        <v>2023</v>
      </c>
      <c r="B22" s="15">
        <f>IF($G$21:$G$71&lt;1,"",$B$12)</f>
        <v>768</v>
      </c>
      <c r="C22" s="15">
        <f t="shared" ref="C22:C51" si="0">IF($G$21:$G$52&lt;1,"",IF($B$16&lt;$G$21,IF($G$21:$G$52=1,$C$22-$C$21,$B$12*$B$18),$B$12*$B$18))</f>
        <v>256</v>
      </c>
      <c r="D22" s="15">
        <f>IF($G$21:$G$52&lt;1,"",D21+C22)</f>
        <v>293.87397260273974</v>
      </c>
      <c r="E22" s="15">
        <f t="shared" ref="E22:E52" si="1">IF(G22:G52&lt;1,"",B22-D22)</f>
        <v>474.12602739726026</v>
      </c>
      <c r="F22" s="9"/>
      <c r="G22" s="9">
        <f>G21-1</f>
        <v>3</v>
      </c>
      <c r="H22" s="9">
        <v>2</v>
      </c>
      <c r="I22" s="9">
        <v>31</v>
      </c>
      <c r="J22" s="24" t="s">
        <v>44</v>
      </c>
      <c r="K22" s="9"/>
      <c r="L22" s="9"/>
      <c r="M22" s="25">
        <v>37.869999999999997</v>
      </c>
      <c r="N22" s="26"/>
    </row>
    <row r="23" spans="1:14" ht="15.75" thickBot="1" x14ac:dyDescent="0.3">
      <c r="A23" s="14">
        <f t="shared" ref="A23:A52" si="2">IF(G22:G52&lt;1,"",A22+1)</f>
        <v>2024</v>
      </c>
      <c r="B23" s="15">
        <f t="shared" ref="B23:B52" si="3">IF($G$21:$G$71&lt;1,"",$B$12)</f>
        <v>768</v>
      </c>
      <c r="C23" s="15">
        <f t="shared" si="0"/>
        <v>256</v>
      </c>
      <c r="D23" s="15">
        <f t="shared" ref="D23:D51" si="4">IF($G$21:$G$52&lt;1,"",D22+C23)</f>
        <v>549.87397260273974</v>
      </c>
      <c r="E23" s="15">
        <f t="shared" si="1"/>
        <v>218.12602739726026</v>
      </c>
      <c r="F23" s="9"/>
      <c r="G23" s="9">
        <f t="shared" ref="G23:G52" si="5">G22-1</f>
        <v>2</v>
      </c>
      <c r="H23" s="9">
        <v>3</v>
      </c>
      <c r="I23" s="9">
        <v>59</v>
      </c>
      <c r="J23" s="27" t="s">
        <v>45</v>
      </c>
      <c r="K23" s="28"/>
      <c r="L23" s="28"/>
      <c r="M23" s="29"/>
      <c r="N23" s="30">
        <v>37.869999999999997</v>
      </c>
    </row>
    <row r="24" spans="1:14" ht="15.75" thickBot="1" x14ac:dyDescent="0.3">
      <c r="A24" s="14">
        <f t="shared" si="2"/>
        <v>2025</v>
      </c>
      <c r="B24" s="15">
        <f t="shared" si="3"/>
        <v>768</v>
      </c>
      <c r="C24" s="15">
        <f t="shared" si="0"/>
        <v>218.12602739726026</v>
      </c>
      <c r="D24" s="15">
        <f t="shared" si="4"/>
        <v>768</v>
      </c>
      <c r="E24" s="15">
        <f t="shared" si="1"/>
        <v>0</v>
      </c>
      <c r="F24" s="9"/>
      <c r="G24" s="9">
        <f t="shared" si="5"/>
        <v>1</v>
      </c>
      <c r="H24" s="9">
        <v>4</v>
      </c>
      <c r="I24" s="9">
        <v>90</v>
      </c>
      <c r="J24" s="24"/>
      <c r="K24" s="9"/>
      <c r="L24" s="9"/>
      <c r="M24" s="9"/>
      <c r="N24" s="23"/>
    </row>
    <row r="25" spans="1:14" x14ac:dyDescent="0.25">
      <c r="A25" s="14" t="str">
        <f t="shared" si="2"/>
        <v/>
      </c>
      <c r="B25" s="15" t="str">
        <f t="shared" si="3"/>
        <v/>
      </c>
      <c r="C25" s="15" t="str">
        <f t="shared" si="0"/>
        <v/>
      </c>
      <c r="D25" s="15" t="str">
        <f t="shared" si="4"/>
        <v/>
      </c>
      <c r="E25" s="15" t="str">
        <f t="shared" si="1"/>
        <v/>
      </c>
      <c r="F25" s="9"/>
      <c r="G25" s="9">
        <f t="shared" si="5"/>
        <v>0</v>
      </c>
      <c r="H25" s="9">
        <v>5</v>
      </c>
      <c r="I25" s="9">
        <v>120</v>
      </c>
      <c r="J25" s="31" t="s">
        <v>47</v>
      </c>
      <c r="K25" s="21"/>
      <c r="L25" s="21"/>
      <c r="M25" s="21" t="s">
        <v>42</v>
      </c>
      <c r="N25" s="22" t="s">
        <v>43</v>
      </c>
    </row>
    <row r="26" spans="1:14" x14ac:dyDescent="0.25">
      <c r="A26" s="14" t="str">
        <f t="shared" si="2"/>
        <v/>
      </c>
      <c r="B26" s="15" t="str">
        <f t="shared" si="3"/>
        <v/>
      </c>
      <c r="C26" s="15" t="str">
        <f t="shared" si="0"/>
        <v/>
      </c>
      <c r="D26" s="15" t="str">
        <f t="shared" si="4"/>
        <v/>
      </c>
      <c r="E26" s="15" t="str">
        <f t="shared" si="1"/>
        <v/>
      </c>
      <c r="F26" s="9"/>
      <c r="G26" s="9">
        <f t="shared" si="5"/>
        <v>-1</v>
      </c>
      <c r="H26" s="9">
        <v>6</v>
      </c>
      <c r="I26" s="9">
        <v>151</v>
      </c>
      <c r="J26" s="24" t="s">
        <v>44</v>
      </c>
      <c r="K26" s="9"/>
      <c r="L26" s="9"/>
      <c r="M26" s="25">
        <v>256</v>
      </c>
      <c r="N26" s="26"/>
    </row>
    <row r="27" spans="1:14" ht="15.75" thickBot="1" x14ac:dyDescent="0.3">
      <c r="A27" s="14" t="str">
        <f t="shared" si="2"/>
        <v/>
      </c>
      <c r="B27" s="15" t="str">
        <f t="shared" si="3"/>
        <v/>
      </c>
      <c r="C27" s="15" t="str">
        <f t="shared" si="0"/>
        <v/>
      </c>
      <c r="D27" s="15" t="str">
        <f t="shared" si="4"/>
        <v/>
      </c>
      <c r="E27" s="15" t="str">
        <f t="shared" si="1"/>
        <v/>
      </c>
      <c r="F27" s="9"/>
      <c r="G27" s="9">
        <f t="shared" si="5"/>
        <v>-2</v>
      </c>
      <c r="H27" s="9">
        <v>7</v>
      </c>
      <c r="I27" s="9">
        <v>181</v>
      </c>
      <c r="J27" s="27" t="s">
        <v>45</v>
      </c>
      <c r="K27" s="28"/>
      <c r="L27" s="28"/>
      <c r="M27" s="29"/>
      <c r="N27" s="30">
        <v>256</v>
      </c>
    </row>
    <row r="28" spans="1:14" ht="15.75" thickBot="1" x14ac:dyDescent="0.3">
      <c r="A28" s="14" t="str">
        <f t="shared" si="2"/>
        <v/>
      </c>
      <c r="B28" s="15" t="str">
        <f t="shared" si="3"/>
        <v/>
      </c>
      <c r="C28" s="15" t="str">
        <f t="shared" si="0"/>
        <v/>
      </c>
      <c r="D28" s="15" t="str">
        <f t="shared" si="4"/>
        <v/>
      </c>
      <c r="E28" s="15" t="str">
        <f t="shared" si="1"/>
        <v/>
      </c>
      <c r="F28" s="9"/>
      <c r="G28" s="9">
        <f t="shared" si="5"/>
        <v>-3</v>
      </c>
      <c r="H28" s="9">
        <v>8</v>
      </c>
      <c r="I28" s="9">
        <v>212</v>
      </c>
      <c r="J28" s="24"/>
      <c r="K28" s="9"/>
      <c r="L28" s="9"/>
      <c r="M28" s="9"/>
      <c r="N28" s="23"/>
    </row>
    <row r="29" spans="1:14" x14ac:dyDescent="0.25">
      <c r="A29" s="14" t="str">
        <f t="shared" si="2"/>
        <v/>
      </c>
      <c r="B29" s="15" t="str">
        <f t="shared" si="3"/>
        <v/>
      </c>
      <c r="C29" s="15" t="str">
        <f t="shared" si="0"/>
        <v/>
      </c>
      <c r="D29" s="15" t="str">
        <f t="shared" si="4"/>
        <v/>
      </c>
      <c r="E29" s="15" t="str">
        <f t="shared" si="1"/>
        <v/>
      </c>
      <c r="F29" s="9"/>
      <c r="G29" s="9">
        <f t="shared" si="5"/>
        <v>-4</v>
      </c>
      <c r="H29" s="9">
        <v>9</v>
      </c>
      <c r="I29" s="9">
        <v>243</v>
      </c>
      <c r="J29" s="31" t="s">
        <v>48</v>
      </c>
      <c r="K29" s="21"/>
      <c r="L29" s="21"/>
      <c r="M29" s="21" t="s">
        <v>42</v>
      </c>
      <c r="N29" s="22" t="s">
        <v>43</v>
      </c>
    </row>
    <row r="30" spans="1:14" x14ac:dyDescent="0.25">
      <c r="A30" s="14" t="str">
        <f t="shared" si="2"/>
        <v/>
      </c>
      <c r="B30" s="15" t="str">
        <f t="shared" si="3"/>
        <v/>
      </c>
      <c r="C30" s="15" t="str">
        <f t="shared" si="0"/>
        <v/>
      </c>
      <c r="D30" s="15" t="str">
        <f t="shared" si="4"/>
        <v/>
      </c>
      <c r="E30" s="15" t="str">
        <f t="shared" si="1"/>
        <v/>
      </c>
      <c r="F30" s="9"/>
      <c r="G30" s="9">
        <f t="shared" si="5"/>
        <v>-5</v>
      </c>
      <c r="H30" s="9">
        <v>10</v>
      </c>
      <c r="I30" s="9">
        <v>273</v>
      </c>
      <c r="J30" s="24" t="s">
        <v>44</v>
      </c>
      <c r="K30" s="9"/>
      <c r="L30" s="9"/>
      <c r="M30" s="25">
        <v>256</v>
      </c>
      <c r="N30" s="26"/>
    </row>
    <row r="31" spans="1:14" ht="15.75" thickBot="1" x14ac:dyDescent="0.3">
      <c r="A31" s="14" t="str">
        <f t="shared" si="2"/>
        <v/>
      </c>
      <c r="B31" s="15" t="str">
        <f t="shared" si="3"/>
        <v/>
      </c>
      <c r="C31" s="15" t="str">
        <f t="shared" si="0"/>
        <v/>
      </c>
      <c r="D31" s="15" t="str">
        <f t="shared" si="4"/>
        <v/>
      </c>
      <c r="E31" s="15" t="str">
        <f t="shared" si="1"/>
        <v/>
      </c>
      <c r="F31" s="9"/>
      <c r="G31" s="9">
        <f t="shared" si="5"/>
        <v>-6</v>
      </c>
      <c r="H31" s="9">
        <v>11</v>
      </c>
      <c r="I31" s="9">
        <v>304</v>
      </c>
      <c r="J31" s="27" t="s">
        <v>45</v>
      </c>
      <c r="K31" s="28"/>
      <c r="L31" s="28"/>
      <c r="M31" s="29"/>
      <c r="N31" s="30">
        <v>256</v>
      </c>
    </row>
    <row r="32" spans="1:14" ht="15.75" thickBot="1" x14ac:dyDescent="0.3">
      <c r="A32" s="14" t="str">
        <f t="shared" si="2"/>
        <v/>
      </c>
      <c r="B32" s="15" t="str">
        <f t="shared" si="3"/>
        <v/>
      </c>
      <c r="C32" s="15" t="str">
        <f t="shared" si="0"/>
        <v/>
      </c>
      <c r="D32" s="15" t="str">
        <f t="shared" si="4"/>
        <v/>
      </c>
      <c r="E32" s="15" t="str">
        <f t="shared" si="1"/>
        <v/>
      </c>
      <c r="F32" s="9"/>
      <c r="G32" s="9">
        <f t="shared" si="5"/>
        <v>-7</v>
      </c>
      <c r="H32" s="9">
        <v>12</v>
      </c>
      <c r="I32" s="9">
        <v>334</v>
      </c>
      <c r="J32" s="24"/>
      <c r="K32" s="9"/>
      <c r="L32" s="9"/>
      <c r="M32" s="9"/>
      <c r="N32" s="23"/>
    </row>
    <row r="33" spans="1:14" x14ac:dyDescent="0.25">
      <c r="A33" s="14" t="str">
        <f t="shared" si="2"/>
        <v/>
      </c>
      <c r="B33" s="15" t="str">
        <f t="shared" si="3"/>
        <v/>
      </c>
      <c r="C33" s="15" t="str">
        <f t="shared" si="0"/>
        <v/>
      </c>
      <c r="D33" s="15" t="str">
        <f t="shared" si="4"/>
        <v/>
      </c>
      <c r="E33" s="15" t="str">
        <f t="shared" si="1"/>
        <v/>
      </c>
      <c r="F33" s="9"/>
      <c r="G33" s="9">
        <f t="shared" si="5"/>
        <v>-8</v>
      </c>
      <c r="H33" s="9"/>
      <c r="I33" s="9"/>
      <c r="J33" s="31" t="s">
        <v>49</v>
      </c>
      <c r="K33" s="21"/>
      <c r="L33" s="21"/>
      <c r="M33" s="21" t="s">
        <v>42</v>
      </c>
      <c r="N33" s="22" t="s">
        <v>43</v>
      </c>
    </row>
    <row r="34" spans="1:14" x14ac:dyDescent="0.25">
      <c r="A34" s="14" t="str">
        <f t="shared" si="2"/>
        <v/>
      </c>
      <c r="B34" s="15" t="str">
        <f t="shared" si="3"/>
        <v/>
      </c>
      <c r="C34" s="15" t="str">
        <f t="shared" si="0"/>
        <v/>
      </c>
      <c r="D34" s="15" t="str">
        <f t="shared" si="4"/>
        <v/>
      </c>
      <c r="E34" s="15" t="str">
        <f t="shared" si="1"/>
        <v/>
      </c>
      <c r="F34" s="9"/>
      <c r="G34" s="9">
        <f t="shared" si="5"/>
        <v>-9</v>
      </c>
      <c r="H34" s="9"/>
      <c r="I34" s="9"/>
      <c r="J34" s="24" t="s">
        <v>44</v>
      </c>
      <c r="K34" s="9"/>
      <c r="L34" s="9"/>
      <c r="M34" s="25">
        <v>218.13</v>
      </c>
      <c r="N34" s="26"/>
    </row>
    <row r="35" spans="1:14" ht="15.75" thickBot="1" x14ac:dyDescent="0.3">
      <c r="A35" s="14" t="str">
        <f t="shared" si="2"/>
        <v/>
      </c>
      <c r="B35" s="15" t="str">
        <f t="shared" si="3"/>
        <v/>
      </c>
      <c r="C35" s="15" t="str">
        <f t="shared" si="0"/>
        <v/>
      </c>
      <c r="D35" s="15" t="str">
        <f t="shared" si="4"/>
        <v/>
      </c>
      <c r="E35" s="15" t="str">
        <f t="shared" si="1"/>
        <v/>
      </c>
      <c r="F35" s="9"/>
      <c r="G35" s="9">
        <f t="shared" si="5"/>
        <v>-10</v>
      </c>
      <c r="H35" s="9"/>
      <c r="I35" s="9"/>
      <c r="J35" s="27" t="s">
        <v>45</v>
      </c>
      <c r="K35" s="28"/>
      <c r="L35" s="28"/>
      <c r="M35" s="29"/>
      <c r="N35" s="30">
        <v>218.13</v>
      </c>
    </row>
    <row r="36" spans="1:14" x14ac:dyDescent="0.25">
      <c r="A36" s="14" t="str">
        <f t="shared" si="2"/>
        <v/>
      </c>
      <c r="B36" s="15" t="str">
        <f t="shared" si="3"/>
        <v/>
      </c>
      <c r="C36" s="15" t="str">
        <f t="shared" si="0"/>
        <v/>
      </c>
      <c r="D36" s="15" t="str">
        <f t="shared" si="4"/>
        <v/>
      </c>
      <c r="E36" s="15" t="str">
        <f t="shared" si="1"/>
        <v/>
      </c>
      <c r="F36" s="9"/>
      <c r="G36" s="9">
        <f t="shared" si="5"/>
        <v>-11</v>
      </c>
      <c r="H36" s="9"/>
      <c r="I36" s="9"/>
      <c r="J36" s="9"/>
    </row>
    <row r="37" spans="1:14" x14ac:dyDescent="0.25">
      <c r="A37" s="14" t="str">
        <f t="shared" si="2"/>
        <v/>
      </c>
      <c r="B37" s="15" t="str">
        <f t="shared" si="3"/>
        <v/>
      </c>
      <c r="C37" s="15" t="str">
        <f t="shared" si="0"/>
        <v/>
      </c>
      <c r="D37" s="15" t="str">
        <f t="shared" si="4"/>
        <v/>
      </c>
      <c r="E37" s="15" t="str">
        <f t="shared" si="1"/>
        <v/>
      </c>
      <c r="F37" s="9"/>
      <c r="G37" s="9">
        <f t="shared" si="5"/>
        <v>-12</v>
      </c>
      <c r="H37" s="9"/>
      <c r="I37" s="9"/>
      <c r="J37" s="9"/>
    </row>
    <row r="38" spans="1:14" x14ac:dyDescent="0.25">
      <c r="A38" s="14" t="str">
        <f t="shared" si="2"/>
        <v/>
      </c>
      <c r="B38" s="15" t="str">
        <f t="shared" si="3"/>
        <v/>
      </c>
      <c r="C38" s="15" t="str">
        <f t="shared" si="0"/>
        <v/>
      </c>
      <c r="D38" s="15" t="str">
        <f t="shared" si="4"/>
        <v/>
      </c>
      <c r="E38" s="15" t="str">
        <f t="shared" si="1"/>
        <v/>
      </c>
      <c r="F38" s="9"/>
      <c r="G38" s="9">
        <f t="shared" si="5"/>
        <v>-13</v>
      </c>
      <c r="H38" s="9"/>
      <c r="I38" s="9"/>
      <c r="J38" s="9"/>
    </row>
    <row r="39" spans="1:14" x14ac:dyDescent="0.25">
      <c r="A39" s="14" t="str">
        <f t="shared" si="2"/>
        <v/>
      </c>
      <c r="B39" s="15" t="str">
        <f t="shared" si="3"/>
        <v/>
      </c>
      <c r="C39" s="15" t="str">
        <f t="shared" si="0"/>
        <v/>
      </c>
      <c r="D39" s="15" t="str">
        <f t="shared" si="4"/>
        <v/>
      </c>
      <c r="E39" s="15" t="str">
        <f t="shared" si="1"/>
        <v/>
      </c>
      <c r="F39" s="9"/>
      <c r="G39" s="9">
        <f t="shared" si="5"/>
        <v>-14</v>
      </c>
      <c r="H39" s="9"/>
      <c r="I39" s="9"/>
      <c r="J39" s="9"/>
    </row>
    <row r="40" spans="1:14" x14ac:dyDescent="0.25">
      <c r="A40" s="14" t="str">
        <f t="shared" si="2"/>
        <v/>
      </c>
      <c r="B40" s="15" t="str">
        <f t="shared" si="3"/>
        <v/>
      </c>
      <c r="C40" s="15" t="str">
        <f t="shared" si="0"/>
        <v/>
      </c>
      <c r="D40" s="15" t="str">
        <f t="shared" si="4"/>
        <v/>
      </c>
      <c r="E40" s="15" t="str">
        <f t="shared" si="1"/>
        <v/>
      </c>
      <c r="F40" s="9"/>
      <c r="G40" s="9">
        <f t="shared" si="5"/>
        <v>-15</v>
      </c>
      <c r="H40" s="9"/>
      <c r="I40" s="9"/>
      <c r="J40" s="9"/>
    </row>
    <row r="41" spans="1:14" x14ac:dyDescent="0.25">
      <c r="A41" s="14" t="str">
        <f t="shared" si="2"/>
        <v/>
      </c>
      <c r="B41" s="15" t="str">
        <f t="shared" si="3"/>
        <v/>
      </c>
      <c r="C41" s="15" t="str">
        <f t="shared" si="0"/>
        <v/>
      </c>
      <c r="D41" s="15" t="str">
        <f t="shared" si="4"/>
        <v/>
      </c>
      <c r="E41" s="15" t="str">
        <f t="shared" si="1"/>
        <v/>
      </c>
      <c r="F41" s="9"/>
      <c r="G41" s="9">
        <f t="shared" si="5"/>
        <v>-16</v>
      </c>
      <c r="H41" s="9"/>
      <c r="I41" s="9"/>
      <c r="J41" s="9"/>
    </row>
    <row r="42" spans="1:14" x14ac:dyDescent="0.25">
      <c r="A42" s="14" t="str">
        <f t="shared" si="2"/>
        <v/>
      </c>
      <c r="B42" s="15" t="str">
        <f t="shared" si="3"/>
        <v/>
      </c>
      <c r="C42" s="15" t="str">
        <f t="shared" si="0"/>
        <v/>
      </c>
      <c r="D42" s="15" t="str">
        <f t="shared" si="4"/>
        <v/>
      </c>
      <c r="E42" s="15" t="str">
        <f t="shared" si="1"/>
        <v/>
      </c>
      <c r="F42" s="9"/>
      <c r="G42" s="9">
        <f t="shared" si="5"/>
        <v>-17</v>
      </c>
      <c r="H42" s="9"/>
      <c r="I42" s="9"/>
      <c r="J42" s="9"/>
    </row>
    <row r="43" spans="1:14" x14ac:dyDescent="0.25">
      <c r="A43" s="14" t="str">
        <f t="shared" si="2"/>
        <v/>
      </c>
      <c r="B43" s="15" t="str">
        <f t="shared" si="3"/>
        <v/>
      </c>
      <c r="C43" s="15" t="str">
        <f t="shared" si="0"/>
        <v/>
      </c>
      <c r="D43" s="15" t="str">
        <f t="shared" si="4"/>
        <v/>
      </c>
      <c r="E43" s="15" t="str">
        <f t="shared" si="1"/>
        <v/>
      </c>
      <c r="F43" s="9"/>
      <c r="G43" s="9">
        <f t="shared" si="5"/>
        <v>-18</v>
      </c>
      <c r="H43" s="9"/>
      <c r="I43" s="9"/>
      <c r="J43" s="9"/>
    </row>
    <row r="44" spans="1:14" x14ac:dyDescent="0.25">
      <c r="A44" s="14" t="str">
        <f t="shared" si="2"/>
        <v/>
      </c>
      <c r="B44" s="15" t="str">
        <f t="shared" si="3"/>
        <v/>
      </c>
      <c r="C44" s="15" t="str">
        <f t="shared" si="0"/>
        <v/>
      </c>
      <c r="D44" s="15" t="str">
        <f t="shared" si="4"/>
        <v/>
      </c>
      <c r="E44" s="15" t="str">
        <f t="shared" si="1"/>
        <v/>
      </c>
      <c r="F44" s="9"/>
      <c r="G44" s="9">
        <f t="shared" si="5"/>
        <v>-19</v>
      </c>
      <c r="H44" s="9"/>
      <c r="I44" s="9"/>
      <c r="J44" s="9"/>
    </row>
    <row r="45" spans="1:14" x14ac:dyDescent="0.25">
      <c r="A45" s="14" t="str">
        <f t="shared" si="2"/>
        <v/>
      </c>
      <c r="B45" s="15" t="str">
        <f t="shared" si="3"/>
        <v/>
      </c>
      <c r="C45" s="15" t="str">
        <f t="shared" si="0"/>
        <v/>
      </c>
      <c r="D45" s="15" t="str">
        <f t="shared" si="4"/>
        <v/>
      </c>
      <c r="E45" s="15" t="str">
        <f t="shared" si="1"/>
        <v/>
      </c>
      <c r="F45" s="9"/>
      <c r="G45" s="9">
        <f t="shared" si="5"/>
        <v>-20</v>
      </c>
      <c r="H45" s="9"/>
      <c r="I45" s="9"/>
      <c r="J45" s="9"/>
    </row>
    <row r="46" spans="1:14" x14ac:dyDescent="0.25">
      <c r="A46" s="14" t="str">
        <f t="shared" si="2"/>
        <v/>
      </c>
      <c r="B46" s="15" t="str">
        <f t="shared" si="3"/>
        <v/>
      </c>
      <c r="C46" s="15" t="str">
        <f t="shared" si="0"/>
        <v/>
      </c>
      <c r="D46" s="15" t="str">
        <f t="shared" si="4"/>
        <v/>
      </c>
      <c r="E46" s="15" t="str">
        <f t="shared" si="1"/>
        <v/>
      </c>
      <c r="F46" s="9"/>
      <c r="G46" s="9">
        <f t="shared" si="5"/>
        <v>-21</v>
      </c>
      <c r="H46" s="9"/>
      <c r="I46" s="9"/>
      <c r="J46" s="9"/>
    </row>
    <row r="47" spans="1:14" x14ac:dyDescent="0.25">
      <c r="A47" s="14" t="str">
        <f t="shared" si="2"/>
        <v/>
      </c>
      <c r="B47" s="15" t="str">
        <f t="shared" si="3"/>
        <v/>
      </c>
      <c r="C47" s="15" t="str">
        <f t="shared" si="0"/>
        <v/>
      </c>
      <c r="D47" s="15" t="str">
        <f t="shared" si="4"/>
        <v/>
      </c>
      <c r="E47" s="15" t="str">
        <f t="shared" si="1"/>
        <v/>
      </c>
      <c r="F47" s="9"/>
      <c r="G47" s="9">
        <f t="shared" si="5"/>
        <v>-22</v>
      </c>
      <c r="H47" s="9"/>
      <c r="I47" s="9"/>
      <c r="J47" s="9"/>
    </row>
    <row r="48" spans="1:14" x14ac:dyDescent="0.25">
      <c r="A48" s="14" t="str">
        <f t="shared" si="2"/>
        <v/>
      </c>
      <c r="B48" s="15" t="str">
        <f t="shared" si="3"/>
        <v/>
      </c>
      <c r="C48" s="15" t="str">
        <f t="shared" si="0"/>
        <v/>
      </c>
      <c r="D48" s="15" t="str">
        <f t="shared" si="4"/>
        <v/>
      </c>
      <c r="E48" s="15" t="str">
        <f t="shared" si="1"/>
        <v/>
      </c>
      <c r="F48" s="9"/>
      <c r="G48" s="9">
        <f t="shared" si="5"/>
        <v>-23</v>
      </c>
      <c r="H48" s="9"/>
      <c r="I48" s="9"/>
      <c r="J48" s="9"/>
    </row>
    <row r="49" spans="1:10" x14ac:dyDescent="0.25">
      <c r="A49" s="14" t="str">
        <f t="shared" si="2"/>
        <v/>
      </c>
      <c r="B49" s="15" t="str">
        <f t="shared" si="3"/>
        <v/>
      </c>
      <c r="C49" s="15" t="str">
        <f t="shared" si="0"/>
        <v/>
      </c>
      <c r="D49" s="15" t="str">
        <f t="shared" si="4"/>
        <v/>
      </c>
      <c r="E49" s="15" t="str">
        <f t="shared" si="1"/>
        <v/>
      </c>
      <c r="F49" s="9"/>
      <c r="G49" s="9">
        <f t="shared" si="5"/>
        <v>-24</v>
      </c>
      <c r="H49" s="9"/>
      <c r="I49" s="9"/>
      <c r="J49" s="9"/>
    </row>
    <row r="50" spans="1:10" x14ac:dyDescent="0.25">
      <c r="A50" s="14" t="str">
        <f t="shared" si="2"/>
        <v/>
      </c>
      <c r="B50" s="15" t="str">
        <f t="shared" si="3"/>
        <v/>
      </c>
      <c r="C50" s="15" t="str">
        <f t="shared" si="0"/>
        <v/>
      </c>
      <c r="D50" s="15" t="str">
        <f t="shared" si="4"/>
        <v/>
      </c>
      <c r="E50" s="15" t="str">
        <f t="shared" si="1"/>
        <v/>
      </c>
      <c r="F50" s="9"/>
      <c r="G50" s="9">
        <f t="shared" si="5"/>
        <v>-25</v>
      </c>
      <c r="H50" s="9"/>
      <c r="I50" s="9"/>
      <c r="J50" s="9"/>
    </row>
    <row r="51" spans="1:10" x14ac:dyDescent="0.25">
      <c r="A51" s="14" t="str">
        <f t="shared" si="2"/>
        <v/>
      </c>
      <c r="B51" s="15" t="str">
        <f t="shared" si="3"/>
        <v/>
      </c>
      <c r="C51" s="15" t="str">
        <f t="shared" si="0"/>
        <v/>
      </c>
      <c r="D51" s="15" t="str">
        <f t="shared" si="4"/>
        <v/>
      </c>
      <c r="E51" s="15" t="str">
        <f t="shared" si="1"/>
        <v/>
      </c>
      <c r="F51" s="9"/>
      <c r="G51" s="9">
        <f t="shared" si="5"/>
        <v>-26</v>
      </c>
      <c r="H51" s="9"/>
      <c r="I51" s="9"/>
      <c r="J51" s="9"/>
    </row>
    <row r="52" spans="1:10" x14ac:dyDescent="0.25">
      <c r="A52" s="16" t="str">
        <f t="shared" si="2"/>
        <v/>
      </c>
      <c r="B52" s="15" t="str">
        <f t="shared" si="3"/>
        <v/>
      </c>
      <c r="C52" s="17"/>
      <c r="D52" s="17"/>
      <c r="E52" s="15" t="str">
        <f t="shared" si="1"/>
        <v/>
      </c>
      <c r="G52" s="2">
        <f t="shared" si="5"/>
        <v>-27</v>
      </c>
    </row>
  </sheetData>
  <sheetProtection sheet="1" selectLockedCells="1"/>
  <mergeCells count="11">
    <mergeCell ref="B4:E4"/>
    <mergeCell ref="B5:E5"/>
    <mergeCell ref="B6:E6"/>
    <mergeCell ref="B10:E10"/>
    <mergeCell ref="B8:E8"/>
    <mergeCell ref="B9:E9"/>
    <mergeCell ref="B12:C12"/>
    <mergeCell ref="A13:A15"/>
    <mergeCell ref="B16:C16"/>
    <mergeCell ref="B18:C18"/>
    <mergeCell ref="B11:E11"/>
  </mergeCells>
  <dataValidations disablePrompts="1" count="5">
    <dataValidation type="whole" allowBlank="1" showInputMessage="1" showErrorMessage="1" sqref="B16:C16">
      <formula1>1</formula1>
      <formula2>50</formula2>
    </dataValidation>
    <dataValidation type="whole" allowBlank="1" showInputMessage="1" showErrorMessage="1" sqref="C15">
      <formula1>1950</formula1>
      <formula2>2050</formula2>
    </dataValidation>
    <dataValidation type="whole" allowBlank="1" showInputMessage="1" showErrorMessage="1" sqref="C14">
      <formula1>1</formula1>
      <formula2>12</formula2>
    </dataValidation>
    <dataValidation type="whole" allowBlank="1" showInputMessage="1" showErrorMessage="1" sqref="C13">
      <formula1>1</formula1>
      <formula2>31</formula2>
    </dataValidation>
    <dataValidation type="decimal" allowBlank="1" showErrorMessage="1" errorTitle="Montant incorrect !" error="SI lel montant est inférieur ou égal à 500€, facture à comptabiliser en charge !_x000a_Pas d'amortissement possible." sqref="B12:C12">
      <formula1>501</formula1>
      <formula2>9.99999999999999E+36</formula2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&amp;L&amp;Z&amp;F&amp;R&amp;D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errorTitle="Choisir un compte de la liste !" error="Voir onglet 'comptes' pour les valeurs autorisées">
          <x14:formula1>
            <xm:f>comptes!$A:$A</xm:f>
          </x14:formula1>
          <xm:sqref>B11:C11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opLeftCell="B1" workbookViewId="0">
      <selection activeCell="D10" sqref="D10"/>
    </sheetView>
  </sheetViews>
  <sheetFormatPr baseColWidth="10" defaultRowHeight="15" x14ac:dyDescent="0.25"/>
  <cols>
    <col min="1" max="1" width="102.140625" bestFit="1" customWidth="1"/>
    <col min="3" max="3" width="46.42578125" customWidth="1"/>
    <col min="4" max="4" width="18.28515625" customWidth="1"/>
  </cols>
  <sheetData>
    <row r="2" spans="1:5" x14ac:dyDescent="0.25">
      <c r="A2" t="str">
        <f>CONCATENATE(B2, " - ",C2)</f>
        <v>21200 - agencements et aménagements de terrains</v>
      </c>
      <c r="B2">
        <v>21200</v>
      </c>
      <c r="C2" t="s">
        <v>30</v>
      </c>
      <c r="D2">
        <v>281200</v>
      </c>
      <c r="E2" t="s">
        <v>29</v>
      </c>
    </row>
    <row r="3" spans="1:5" x14ac:dyDescent="0.25">
      <c r="A3" t="str">
        <f t="shared" ref="A3:A9" si="0">CONCATENATE(B3, " - ",C3)</f>
        <v>21310 - constructions : église, chapelle</v>
      </c>
      <c r="B3">
        <v>21310</v>
      </c>
      <c r="C3" t="s">
        <v>31</v>
      </c>
      <c r="D3">
        <v>281310</v>
      </c>
      <c r="E3" t="s">
        <v>22</v>
      </c>
    </row>
    <row r="4" spans="1:5" x14ac:dyDescent="0.25">
      <c r="A4" t="str">
        <f t="shared" si="0"/>
        <v>21320 - constructions : presbytère</v>
      </c>
      <c r="B4">
        <v>21320</v>
      </c>
      <c r="C4" t="s">
        <v>32</v>
      </c>
      <c r="D4">
        <v>281320</v>
      </c>
      <c r="E4" t="s">
        <v>23</v>
      </c>
    </row>
    <row r="5" spans="1:5" x14ac:dyDescent="0.25">
      <c r="A5" t="str">
        <f t="shared" si="0"/>
        <v>21330 - constructions  : autres</v>
      </c>
      <c r="B5">
        <v>21330</v>
      </c>
      <c r="C5" t="s">
        <v>33</v>
      </c>
      <c r="D5">
        <v>281330</v>
      </c>
      <c r="E5" t="s">
        <v>24</v>
      </c>
    </row>
    <row r="6" spans="1:5" x14ac:dyDescent="0.25">
      <c r="A6" t="str">
        <f t="shared" si="0"/>
        <v>21400 - construction sur sol d'autrui</v>
      </c>
      <c r="B6">
        <v>21400</v>
      </c>
      <c r="C6" t="s">
        <v>34</v>
      </c>
      <c r="D6">
        <v>281400</v>
      </c>
      <c r="E6" t="s">
        <v>25</v>
      </c>
    </row>
    <row r="7" spans="1:5" x14ac:dyDescent="0.25">
      <c r="A7" t="str">
        <f t="shared" si="0"/>
        <v>21810 - installations générales, agencements</v>
      </c>
      <c r="B7">
        <v>21810</v>
      </c>
      <c r="C7" t="s">
        <v>35</v>
      </c>
      <c r="D7">
        <v>281810</v>
      </c>
      <c r="E7" t="s">
        <v>26</v>
      </c>
    </row>
    <row r="8" spans="1:5" x14ac:dyDescent="0.25">
      <c r="A8" t="str">
        <f t="shared" si="0"/>
        <v>21830 - matériel de bureau et matériel informatique</v>
      </c>
      <c r="B8">
        <v>21830</v>
      </c>
      <c r="C8" t="s">
        <v>36</v>
      </c>
      <c r="D8">
        <v>281830</v>
      </c>
      <c r="E8" t="s">
        <v>27</v>
      </c>
    </row>
    <row r="9" spans="1:5" x14ac:dyDescent="0.25">
      <c r="A9" t="str">
        <f t="shared" si="0"/>
        <v>21840 - mobilier</v>
      </c>
      <c r="B9">
        <v>21840</v>
      </c>
      <c r="C9" t="s">
        <v>37</v>
      </c>
      <c r="D9">
        <v>281840</v>
      </c>
      <c r="E9" t="s">
        <v>28</v>
      </c>
    </row>
  </sheetData>
  <sheetProtection sheet="1" object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Amortissement linéaire</vt:lpstr>
      <vt:lpstr>exemple</vt:lpstr>
      <vt:lpstr>comptes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Simoës</dc:creator>
  <cp:lastModifiedBy>GUENEAU Frédérique</cp:lastModifiedBy>
  <cp:lastPrinted>2022-09-21T14:01:52Z</cp:lastPrinted>
  <dcterms:created xsi:type="dcterms:W3CDTF">2015-05-28T14:34:54Z</dcterms:created>
  <dcterms:modified xsi:type="dcterms:W3CDTF">2023-03-06T13:21:08Z</dcterms:modified>
</cp:coreProperties>
</file>